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wady\OneDrive\My Documents\Stuart\Running\Handicap Results\"/>
    </mc:Choice>
  </mc:AlternateContent>
  <xr:revisionPtr revIDLastSave="0" documentId="13_ncr:1_{029EBFCF-5057-42FB-829A-ED34AAA978ED}" xr6:coauthVersionLast="47" xr6:coauthVersionMax="47" xr10:uidLastSave="{00000000-0000-0000-0000-000000000000}"/>
  <bookViews>
    <workbookView xWindow="-110" yWindow="-110" windowWidth="19420" windowHeight="10300" activeTab="2" xr2:uid="{35DDFA40-B01A-491A-8669-A4F33635F27A}"/>
  </bookViews>
  <sheets>
    <sheet name="Entries" sheetId="1" r:id="rId1"/>
    <sheet name="Times" sheetId="2" r:id="rId2"/>
    <sheet name="Results" sheetId="3" r:id="rId3"/>
  </sheets>
  <definedNames>
    <definedName name="Entries">Entries!$C$4:$I$103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8" i="2" l="1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E5" i="3"/>
  <c r="E6" i="3"/>
  <c r="E7" i="3"/>
  <c r="E8" i="3"/>
  <c r="E9" i="3"/>
  <c r="E10" i="3"/>
  <c r="E11" i="3"/>
  <c r="E12" i="3"/>
  <c r="E13" i="3"/>
  <c r="E4" i="3"/>
  <c r="L5" i="2"/>
  <c r="M5" i="2" s="1"/>
  <c r="L6" i="2"/>
  <c r="M6" i="2" s="1"/>
  <c r="L7" i="2"/>
  <c r="M7" i="2" s="1"/>
  <c r="L8" i="2"/>
  <c r="L9" i="2"/>
  <c r="M9" i="2" s="1"/>
  <c r="L10" i="2"/>
  <c r="M10" i="2" s="1"/>
  <c r="L11" i="2"/>
  <c r="M11" i="2" s="1"/>
  <c r="L12" i="2"/>
  <c r="M12" i="2" s="1"/>
  <c r="L13" i="2"/>
  <c r="M13" i="2" s="1"/>
  <c r="L14" i="2"/>
  <c r="M14" i="2" s="1"/>
  <c r="L15" i="2"/>
  <c r="M15" i="2" s="1"/>
  <c r="L16" i="2"/>
  <c r="L17" i="2"/>
  <c r="M17" i="2" s="1"/>
  <c r="L18" i="2"/>
  <c r="M18" i="2" s="1"/>
  <c r="L19" i="2"/>
  <c r="M19" i="2" s="1"/>
  <c r="L20" i="2"/>
  <c r="M20" i="2" s="1"/>
  <c r="L21" i="2"/>
  <c r="M21" i="2" s="1"/>
  <c r="L22" i="2"/>
  <c r="M22" i="2" s="1"/>
  <c r="L23" i="2"/>
  <c r="M23" i="2" s="1"/>
  <c r="L24" i="2"/>
  <c r="L25" i="2"/>
  <c r="M25" i="2" s="1"/>
  <c r="L26" i="2"/>
  <c r="M26" i="2" s="1"/>
  <c r="L27" i="2"/>
  <c r="M27" i="2" s="1"/>
  <c r="L28" i="2"/>
  <c r="M28" i="2" s="1"/>
  <c r="L29" i="2"/>
  <c r="M29" i="2" s="1"/>
  <c r="L30" i="2"/>
  <c r="M30" i="2" s="1"/>
  <c r="L31" i="2"/>
  <c r="M31" i="2" s="1"/>
  <c r="L32" i="2"/>
  <c r="L33" i="2"/>
  <c r="M33" i="2" s="1"/>
  <c r="L34" i="2"/>
  <c r="M34" i="2" s="1"/>
  <c r="L35" i="2"/>
  <c r="M35" i="2" s="1"/>
  <c r="A35" i="2" s="1"/>
  <c r="L36" i="2"/>
  <c r="M36" i="2" s="1"/>
  <c r="L37" i="2"/>
  <c r="M37" i="2" s="1"/>
  <c r="A37" i="2" s="1"/>
  <c r="L38" i="2"/>
  <c r="M38" i="2" s="1"/>
  <c r="A38" i="2" s="1"/>
  <c r="L39" i="2"/>
  <c r="M39" i="2" s="1"/>
  <c r="A39" i="2" s="1"/>
  <c r="L40" i="2"/>
  <c r="L41" i="2"/>
  <c r="M41" i="2" s="1"/>
  <c r="A41" i="2" s="1"/>
  <c r="L42" i="2"/>
  <c r="M42" i="2" s="1"/>
  <c r="L43" i="2"/>
  <c r="M43" i="2" s="1"/>
  <c r="A43" i="2" s="1"/>
  <c r="L44" i="2"/>
  <c r="M44" i="2" s="1"/>
  <c r="L45" i="2"/>
  <c r="M45" i="2" s="1"/>
  <c r="A45" i="2" s="1"/>
  <c r="L46" i="2"/>
  <c r="M46" i="2" s="1"/>
  <c r="A46" i="2" s="1"/>
  <c r="L47" i="2"/>
  <c r="M47" i="2" s="1"/>
  <c r="A47" i="2" s="1"/>
  <c r="L48" i="2"/>
  <c r="L49" i="2"/>
  <c r="M49" i="2" s="1"/>
  <c r="A49" i="2" s="1"/>
  <c r="L50" i="2"/>
  <c r="M50" i="2" s="1"/>
  <c r="L51" i="2"/>
  <c r="M51" i="2" s="1"/>
  <c r="A51" i="2" s="1"/>
  <c r="L52" i="2"/>
  <c r="M52" i="2" s="1"/>
  <c r="L53" i="2"/>
  <c r="M53" i="2" s="1"/>
  <c r="A53" i="2" s="1"/>
  <c r="L54" i="2"/>
  <c r="M54" i="2" s="1"/>
  <c r="A54" i="2" s="1"/>
  <c r="L55" i="2"/>
  <c r="M55" i="2" s="1"/>
  <c r="A55" i="2" s="1"/>
  <c r="L56" i="2"/>
  <c r="L57" i="2"/>
  <c r="M57" i="2" s="1"/>
  <c r="A57" i="2" s="1"/>
  <c r="L58" i="2"/>
  <c r="M58" i="2" s="1"/>
  <c r="L59" i="2"/>
  <c r="M59" i="2" s="1"/>
  <c r="A59" i="2" s="1"/>
  <c r="L60" i="2"/>
  <c r="M60" i="2" s="1"/>
  <c r="L61" i="2"/>
  <c r="M61" i="2" s="1"/>
  <c r="A61" i="2" s="1"/>
  <c r="L62" i="2"/>
  <c r="M62" i="2" s="1"/>
  <c r="A62" i="2" s="1"/>
  <c r="L63" i="2"/>
  <c r="M63" i="2" s="1"/>
  <c r="A63" i="2" s="1"/>
  <c r="L64" i="2"/>
  <c r="L65" i="2"/>
  <c r="M65" i="2" s="1"/>
  <c r="A65" i="2" s="1"/>
  <c r="L66" i="2"/>
  <c r="M66" i="2" s="1"/>
  <c r="L67" i="2"/>
  <c r="M67" i="2" s="1"/>
  <c r="A67" i="2" s="1"/>
  <c r="L68" i="2"/>
  <c r="M68" i="2" s="1"/>
  <c r="L69" i="2"/>
  <c r="M69" i="2" s="1"/>
  <c r="A69" i="2" s="1"/>
  <c r="L70" i="2"/>
  <c r="M70" i="2" s="1"/>
  <c r="A70" i="2" s="1"/>
  <c r="L71" i="2"/>
  <c r="M71" i="2" s="1"/>
  <c r="A71" i="2" s="1"/>
  <c r="L72" i="2"/>
  <c r="L73" i="2"/>
  <c r="M73" i="2" s="1"/>
  <c r="A73" i="2" s="1"/>
  <c r="L74" i="2"/>
  <c r="M74" i="2" s="1"/>
  <c r="L75" i="2"/>
  <c r="M75" i="2" s="1"/>
  <c r="A75" i="2" s="1"/>
  <c r="L76" i="2"/>
  <c r="M76" i="2" s="1"/>
  <c r="L77" i="2"/>
  <c r="M77" i="2" s="1"/>
  <c r="A77" i="2" s="1"/>
  <c r="L78" i="2"/>
  <c r="M78" i="2" s="1"/>
  <c r="A78" i="2" s="1"/>
  <c r="L79" i="2"/>
  <c r="M79" i="2" s="1"/>
  <c r="A79" i="2" s="1"/>
  <c r="L80" i="2"/>
  <c r="L81" i="2"/>
  <c r="M81" i="2" s="1"/>
  <c r="A81" i="2" s="1"/>
  <c r="L82" i="2"/>
  <c r="M82" i="2" s="1"/>
  <c r="L83" i="2"/>
  <c r="M83" i="2" s="1"/>
  <c r="A83" i="2" s="1"/>
  <c r="L84" i="2"/>
  <c r="M84" i="2" s="1"/>
  <c r="L85" i="2"/>
  <c r="M85" i="2" s="1"/>
  <c r="A85" i="2" s="1"/>
  <c r="L86" i="2"/>
  <c r="M86" i="2" s="1"/>
  <c r="A86" i="2" s="1"/>
  <c r="L87" i="2"/>
  <c r="M87" i="2" s="1"/>
  <c r="A87" i="2" s="1"/>
  <c r="L88" i="2"/>
  <c r="L89" i="2"/>
  <c r="M89" i="2" s="1"/>
  <c r="A89" i="2" s="1"/>
  <c r="L90" i="2"/>
  <c r="M90" i="2" s="1"/>
  <c r="L91" i="2"/>
  <c r="M91" i="2" s="1"/>
  <c r="A91" i="2" s="1"/>
  <c r="L92" i="2"/>
  <c r="M92" i="2" s="1"/>
  <c r="L93" i="2"/>
  <c r="M93" i="2" s="1"/>
  <c r="A93" i="2" s="1"/>
  <c r="L94" i="2"/>
  <c r="M94" i="2" s="1"/>
  <c r="A94" i="2" s="1"/>
  <c r="L95" i="2"/>
  <c r="M95" i="2" s="1"/>
  <c r="A95" i="2" s="1"/>
  <c r="L96" i="2"/>
  <c r="L97" i="2"/>
  <c r="M97" i="2" s="1"/>
  <c r="A97" i="2" s="1"/>
  <c r="L98" i="2"/>
  <c r="M98" i="2" s="1"/>
  <c r="L99" i="2"/>
  <c r="M99" i="2" s="1"/>
  <c r="A99" i="2" s="1"/>
  <c r="L100" i="2"/>
  <c r="M100" i="2" s="1"/>
  <c r="L101" i="2"/>
  <c r="M101" i="2" s="1"/>
  <c r="A101" i="2" s="1"/>
  <c r="L102" i="2"/>
  <c r="M102" i="2" s="1"/>
  <c r="A102" i="2" s="1"/>
  <c r="L103" i="2"/>
  <c r="M103" i="2" s="1"/>
  <c r="A103" i="2" s="1"/>
  <c r="N5" i="2"/>
  <c r="N6" i="2"/>
  <c r="N7" i="2"/>
  <c r="N4" i="2"/>
  <c r="L4" i="2"/>
  <c r="M4" i="2" s="1"/>
  <c r="K7" i="2"/>
  <c r="O7" i="2"/>
  <c r="P7" i="2" s="1"/>
  <c r="K8" i="2"/>
  <c r="O8" i="2"/>
  <c r="K9" i="2"/>
  <c r="O9" i="2"/>
  <c r="K10" i="2"/>
  <c r="O10" i="2"/>
  <c r="K11" i="2"/>
  <c r="O11" i="2"/>
  <c r="P11" i="2" s="1"/>
  <c r="K12" i="2"/>
  <c r="O12" i="2"/>
  <c r="P12" i="2" s="1"/>
  <c r="B12" i="2" s="1"/>
  <c r="K13" i="2"/>
  <c r="O13" i="2"/>
  <c r="K14" i="2"/>
  <c r="O14" i="2"/>
  <c r="K15" i="2"/>
  <c r="O15" i="2"/>
  <c r="K16" i="2"/>
  <c r="O16" i="2"/>
  <c r="K17" i="2"/>
  <c r="O17" i="2"/>
  <c r="S17" i="2" s="1"/>
  <c r="E17" i="2" s="1"/>
  <c r="K18" i="2"/>
  <c r="O18" i="2"/>
  <c r="K19" i="2"/>
  <c r="O19" i="2"/>
  <c r="P19" i="2" s="1"/>
  <c r="B19" i="2" s="1"/>
  <c r="K20" i="2"/>
  <c r="O20" i="2"/>
  <c r="P20" i="2" s="1"/>
  <c r="K21" i="2"/>
  <c r="O21" i="2"/>
  <c r="K22" i="2"/>
  <c r="O22" i="2"/>
  <c r="K23" i="2"/>
  <c r="O23" i="2"/>
  <c r="K24" i="2"/>
  <c r="O24" i="2"/>
  <c r="K25" i="2"/>
  <c r="O25" i="2"/>
  <c r="S25" i="2" s="1"/>
  <c r="E25" i="2" s="1"/>
  <c r="K26" i="2"/>
  <c r="O26" i="2"/>
  <c r="K27" i="2"/>
  <c r="O27" i="2"/>
  <c r="P27" i="2" s="1"/>
  <c r="K28" i="2"/>
  <c r="O28" i="2"/>
  <c r="P28" i="2" s="1"/>
  <c r="B28" i="2" s="1"/>
  <c r="K29" i="2"/>
  <c r="O29" i="2"/>
  <c r="K30" i="2"/>
  <c r="O30" i="2"/>
  <c r="P30" i="2" s="1"/>
  <c r="B30" i="2" s="1"/>
  <c r="K31" i="2"/>
  <c r="O31" i="2"/>
  <c r="P31" i="2" s="1"/>
  <c r="B31" i="2" s="1"/>
  <c r="K32" i="2"/>
  <c r="O32" i="2"/>
  <c r="P32" i="2" s="1"/>
  <c r="B32" i="2" s="1"/>
  <c r="K33" i="2"/>
  <c r="O33" i="2"/>
  <c r="S33" i="2" s="1"/>
  <c r="E33" i="2" s="1"/>
  <c r="K34" i="2"/>
  <c r="O34" i="2"/>
  <c r="K35" i="2"/>
  <c r="O35" i="2"/>
  <c r="P35" i="2" s="1"/>
  <c r="B35" i="2" s="1"/>
  <c r="K36" i="2"/>
  <c r="O36" i="2"/>
  <c r="P36" i="2" s="1"/>
  <c r="B36" i="2" s="1"/>
  <c r="K37" i="2"/>
  <c r="O37" i="2"/>
  <c r="R37" i="2" s="1"/>
  <c r="D37" i="2" s="1"/>
  <c r="K38" i="2"/>
  <c r="O38" i="2"/>
  <c r="P38" i="2" s="1"/>
  <c r="B38" i="2" s="1"/>
  <c r="K39" i="2"/>
  <c r="O39" i="2"/>
  <c r="P39" i="2" s="1"/>
  <c r="B39" i="2" s="1"/>
  <c r="K40" i="2"/>
  <c r="O40" i="2"/>
  <c r="P40" i="2" s="1"/>
  <c r="B40" i="2" s="1"/>
  <c r="K41" i="2"/>
  <c r="O41" i="2"/>
  <c r="S41" i="2" s="1"/>
  <c r="E41" i="2" s="1"/>
  <c r="K42" i="2"/>
  <c r="O42" i="2"/>
  <c r="P42" i="2" s="1"/>
  <c r="B42" i="2" s="1"/>
  <c r="K43" i="2"/>
  <c r="O43" i="2"/>
  <c r="P43" i="2" s="1"/>
  <c r="B43" i="2" s="1"/>
  <c r="K44" i="2"/>
  <c r="O44" i="2"/>
  <c r="P44" i="2" s="1"/>
  <c r="B44" i="2" s="1"/>
  <c r="K45" i="2"/>
  <c r="O45" i="2"/>
  <c r="R45" i="2" s="1"/>
  <c r="D45" i="2" s="1"/>
  <c r="K46" i="2"/>
  <c r="O46" i="2"/>
  <c r="P46" i="2" s="1"/>
  <c r="B46" i="2" s="1"/>
  <c r="K47" i="2"/>
  <c r="O47" i="2"/>
  <c r="P47" i="2" s="1"/>
  <c r="B47" i="2" s="1"/>
  <c r="K48" i="2"/>
  <c r="O48" i="2"/>
  <c r="P48" i="2" s="1"/>
  <c r="B48" i="2" s="1"/>
  <c r="K49" i="2"/>
  <c r="O49" i="2"/>
  <c r="S49" i="2" s="1"/>
  <c r="E49" i="2" s="1"/>
  <c r="K50" i="2"/>
  <c r="O50" i="2"/>
  <c r="P50" i="2" s="1"/>
  <c r="B50" i="2" s="1"/>
  <c r="K51" i="2"/>
  <c r="O51" i="2"/>
  <c r="P51" i="2" s="1"/>
  <c r="B51" i="2" s="1"/>
  <c r="K52" i="2"/>
  <c r="O52" i="2"/>
  <c r="P52" i="2" s="1"/>
  <c r="B52" i="2" s="1"/>
  <c r="K53" i="2"/>
  <c r="O53" i="2"/>
  <c r="R53" i="2" s="1"/>
  <c r="D53" i="2" s="1"/>
  <c r="K54" i="2"/>
  <c r="O54" i="2"/>
  <c r="P54" i="2" s="1"/>
  <c r="B54" i="2" s="1"/>
  <c r="K55" i="2"/>
  <c r="O55" i="2"/>
  <c r="P55" i="2" s="1"/>
  <c r="B55" i="2" s="1"/>
  <c r="K56" i="2"/>
  <c r="O56" i="2"/>
  <c r="P56" i="2" s="1"/>
  <c r="B56" i="2" s="1"/>
  <c r="K57" i="2"/>
  <c r="O57" i="2"/>
  <c r="S57" i="2" s="1"/>
  <c r="E57" i="2" s="1"/>
  <c r="K58" i="2"/>
  <c r="O58" i="2"/>
  <c r="P58" i="2" s="1"/>
  <c r="B58" i="2" s="1"/>
  <c r="K59" i="2"/>
  <c r="O59" i="2"/>
  <c r="P59" i="2" s="1"/>
  <c r="B59" i="2" s="1"/>
  <c r="K60" i="2"/>
  <c r="O60" i="2"/>
  <c r="P60" i="2" s="1"/>
  <c r="B60" i="2" s="1"/>
  <c r="K61" i="2"/>
  <c r="O61" i="2"/>
  <c r="R61" i="2" s="1"/>
  <c r="D61" i="2" s="1"/>
  <c r="K62" i="2"/>
  <c r="O62" i="2"/>
  <c r="P62" i="2" s="1"/>
  <c r="B62" i="2" s="1"/>
  <c r="K63" i="2"/>
  <c r="O63" i="2"/>
  <c r="P63" i="2" s="1"/>
  <c r="B63" i="2" s="1"/>
  <c r="K64" i="2"/>
  <c r="O64" i="2"/>
  <c r="P64" i="2" s="1"/>
  <c r="B64" i="2" s="1"/>
  <c r="K65" i="2"/>
  <c r="O65" i="2"/>
  <c r="S65" i="2" s="1"/>
  <c r="E65" i="2" s="1"/>
  <c r="K66" i="2"/>
  <c r="O66" i="2"/>
  <c r="P66" i="2" s="1"/>
  <c r="B66" i="2" s="1"/>
  <c r="K67" i="2"/>
  <c r="O67" i="2"/>
  <c r="P67" i="2" s="1"/>
  <c r="B67" i="2" s="1"/>
  <c r="K68" i="2"/>
  <c r="O68" i="2"/>
  <c r="P68" i="2" s="1"/>
  <c r="B68" i="2" s="1"/>
  <c r="K69" i="2"/>
  <c r="O69" i="2"/>
  <c r="R69" i="2" s="1"/>
  <c r="D69" i="2" s="1"/>
  <c r="K70" i="2"/>
  <c r="O70" i="2"/>
  <c r="P70" i="2" s="1"/>
  <c r="B70" i="2" s="1"/>
  <c r="K71" i="2"/>
  <c r="O71" i="2"/>
  <c r="P71" i="2" s="1"/>
  <c r="B71" i="2" s="1"/>
  <c r="K72" i="2"/>
  <c r="O72" i="2"/>
  <c r="P72" i="2" s="1"/>
  <c r="B72" i="2" s="1"/>
  <c r="K73" i="2"/>
  <c r="O73" i="2"/>
  <c r="S73" i="2" s="1"/>
  <c r="E73" i="2" s="1"/>
  <c r="K74" i="2"/>
  <c r="O74" i="2"/>
  <c r="P74" i="2" s="1"/>
  <c r="B74" i="2" s="1"/>
  <c r="K75" i="2"/>
  <c r="O75" i="2"/>
  <c r="P75" i="2" s="1"/>
  <c r="B75" i="2" s="1"/>
  <c r="K76" i="2"/>
  <c r="O76" i="2"/>
  <c r="P76" i="2" s="1"/>
  <c r="B76" i="2" s="1"/>
  <c r="K77" i="2"/>
  <c r="O77" i="2"/>
  <c r="R77" i="2" s="1"/>
  <c r="D77" i="2" s="1"/>
  <c r="K78" i="2"/>
  <c r="O78" i="2"/>
  <c r="P78" i="2" s="1"/>
  <c r="B78" i="2" s="1"/>
  <c r="K79" i="2"/>
  <c r="O79" i="2"/>
  <c r="P79" i="2" s="1"/>
  <c r="B79" i="2" s="1"/>
  <c r="K80" i="2"/>
  <c r="O80" i="2"/>
  <c r="S80" i="2" s="1"/>
  <c r="E80" i="2" s="1"/>
  <c r="K81" i="2"/>
  <c r="O81" i="2"/>
  <c r="P81" i="2" s="1"/>
  <c r="B81" i="2" s="1"/>
  <c r="K82" i="2"/>
  <c r="O82" i="2"/>
  <c r="P82" i="2" s="1"/>
  <c r="B82" i="2" s="1"/>
  <c r="K83" i="2"/>
  <c r="O83" i="2"/>
  <c r="P83" i="2" s="1"/>
  <c r="B83" i="2" s="1"/>
  <c r="K84" i="2"/>
  <c r="O84" i="2"/>
  <c r="R84" i="2" s="1"/>
  <c r="D84" i="2" s="1"/>
  <c r="K85" i="2"/>
  <c r="O85" i="2"/>
  <c r="P85" i="2" s="1"/>
  <c r="B85" i="2" s="1"/>
  <c r="K86" i="2"/>
  <c r="O86" i="2"/>
  <c r="P86" i="2" s="1"/>
  <c r="B86" i="2" s="1"/>
  <c r="K87" i="2"/>
  <c r="O87" i="2"/>
  <c r="P87" i="2" s="1"/>
  <c r="B87" i="2" s="1"/>
  <c r="K88" i="2"/>
  <c r="O88" i="2"/>
  <c r="S88" i="2" s="1"/>
  <c r="E88" i="2" s="1"/>
  <c r="K89" i="2"/>
  <c r="O89" i="2"/>
  <c r="P89" i="2" s="1"/>
  <c r="B89" i="2" s="1"/>
  <c r="K90" i="2"/>
  <c r="O90" i="2"/>
  <c r="P90" i="2" s="1"/>
  <c r="B90" i="2" s="1"/>
  <c r="K91" i="2"/>
  <c r="O91" i="2"/>
  <c r="P91" i="2" s="1"/>
  <c r="B91" i="2" s="1"/>
  <c r="K92" i="2"/>
  <c r="O92" i="2"/>
  <c r="R92" i="2" s="1"/>
  <c r="D92" i="2" s="1"/>
  <c r="K93" i="2"/>
  <c r="O93" i="2"/>
  <c r="P93" i="2" s="1"/>
  <c r="B93" i="2" s="1"/>
  <c r="K94" i="2"/>
  <c r="O94" i="2"/>
  <c r="P94" i="2" s="1"/>
  <c r="B94" i="2" s="1"/>
  <c r="K95" i="2"/>
  <c r="O95" i="2"/>
  <c r="P95" i="2" s="1"/>
  <c r="B95" i="2" s="1"/>
  <c r="K96" i="2"/>
  <c r="O96" i="2"/>
  <c r="S96" i="2" s="1"/>
  <c r="E96" i="2" s="1"/>
  <c r="K97" i="2"/>
  <c r="O97" i="2"/>
  <c r="P97" i="2" s="1"/>
  <c r="B97" i="2" s="1"/>
  <c r="K98" i="2"/>
  <c r="O98" i="2"/>
  <c r="P98" i="2" s="1"/>
  <c r="B98" i="2" s="1"/>
  <c r="K99" i="2"/>
  <c r="O99" i="2"/>
  <c r="P99" i="2" s="1"/>
  <c r="B99" i="2" s="1"/>
  <c r="K100" i="2"/>
  <c r="O100" i="2"/>
  <c r="R100" i="2" s="1"/>
  <c r="D100" i="2" s="1"/>
  <c r="K101" i="2"/>
  <c r="O101" i="2"/>
  <c r="P101" i="2" s="1"/>
  <c r="B101" i="2" s="1"/>
  <c r="K102" i="2"/>
  <c r="O102" i="2"/>
  <c r="P102" i="2" s="1"/>
  <c r="B102" i="2" s="1"/>
  <c r="K103" i="2"/>
  <c r="O103" i="2"/>
  <c r="P103" i="2" s="1"/>
  <c r="B103" i="2" s="1"/>
  <c r="O5" i="2"/>
  <c r="P5" i="2" s="1"/>
  <c r="O6" i="2"/>
  <c r="Q6" i="2" s="1"/>
  <c r="O4" i="2"/>
  <c r="Q4" i="2" s="1"/>
  <c r="K4" i="2"/>
  <c r="K5" i="2"/>
  <c r="K6" i="2"/>
  <c r="P34" i="2" l="1"/>
  <c r="B34" i="2" s="1"/>
  <c r="P26" i="2"/>
  <c r="P23" i="2"/>
  <c r="P22" i="2"/>
  <c r="P18" i="2"/>
  <c r="P15" i="2"/>
  <c r="P14" i="2"/>
  <c r="P10" i="2"/>
  <c r="R29" i="2"/>
  <c r="D29" i="2" s="1"/>
  <c r="R21" i="2"/>
  <c r="D21" i="2" s="1"/>
  <c r="R13" i="2"/>
  <c r="D13" i="2" s="1"/>
  <c r="P9" i="2"/>
  <c r="M96" i="2"/>
  <c r="A96" i="2" s="1"/>
  <c r="M88" i="2"/>
  <c r="A88" i="2" s="1"/>
  <c r="M80" i="2"/>
  <c r="A80" i="2" s="1"/>
  <c r="M72" i="2"/>
  <c r="A72" i="2" s="1"/>
  <c r="M64" i="2"/>
  <c r="A64" i="2" s="1"/>
  <c r="M56" i="2"/>
  <c r="A56" i="2" s="1"/>
  <c r="M48" i="2"/>
  <c r="A48" i="2" s="1"/>
  <c r="M40" i="2"/>
  <c r="A40" i="2" s="1"/>
  <c r="M32" i="2"/>
  <c r="M24" i="2"/>
  <c r="M16" i="2"/>
  <c r="M8" i="2"/>
  <c r="A100" i="2"/>
  <c r="A92" i="2"/>
  <c r="A84" i="2"/>
  <c r="A76" i="2"/>
  <c r="A68" i="2"/>
  <c r="A60" i="2"/>
  <c r="A52" i="2"/>
  <c r="A44" i="2"/>
  <c r="A36" i="2"/>
  <c r="A98" i="2"/>
  <c r="A90" i="2"/>
  <c r="A82" i="2"/>
  <c r="A74" i="2"/>
  <c r="A66" i="2"/>
  <c r="A58" i="2"/>
  <c r="A50" i="2"/>
  <c r="A42" i="2"/>
  <c r="A34" i="2"/>
  <c r="Q79" i="2"/>
  <c r="C79" i="2" s="1"/>
  <c r="Q90" i="2"/>
  <c r="C90" i="2" s="1"/>
  <c r="Q39" i="2"/>
  <c r="C39" i="2" s="1"/>
  <c r="R34" i="2"/>
  <c r="D34" i="2" s="1"/>
  <c r="S67" i="2"/>
  <c r="E67" i="2" s="1"/>
  <c r="S20" i="2"/>
  <c r="E20" i="2" s="1"/>
  <c r="R7" i="2"/>
  <c r="D7" i="2" s="1"/>
  <c r="R50" i="2"/>
  <c r="D50" i="2" s="1"/>
  <c r="R15" i="2"/>
  <c r="D15" i="2" s="1"/>
  <c r="S28" i="2"/>
  <c r="R42" i="2"/>
  <c r="D42" i="2" s="1"/>
  <c r="R11" i="2"/>
  <c r="S22" i="2"/>
  <c r="E22" i="2" s="1"/>
  <c r="R75" i="2"/>
  <c r="D75" i="2" s="1"/>
  <c r="R32" i="2"/>
  <c r="D32" i="2" s="1"/>
  <c r="S63" i="2"/>
  <c r="E63" i="2" s="1"/>
  <c r="S19" i="2"/>
  <c r="R71" i="2"/>
  <c r="D71" i="2" s="1"/>
  <c r="R26" i="2"/>
  <c r="S54" i="2"/>
  <c r="E54" i="2" s="1"/>
  <c r="S15" i="2"/>
  <c r="E15" i="2" s="1"/>
  <c r="R67" i="2"/>
  <c r="D67" i="2" s="1"/>
  <c r="R24" i="2"/>
  <c r="D24" i="2" s="1"/>
  <c r="S46" i="2"/>
  <c r="E46" i="2" s="1"/>
  <c r="S14" i="2"/>
  <c r="E14" i="2" s="1"/>
  <c r="Q93" i="2"/>
  <c r="C93" i="2" s="1"/>
  <c r="Q19" i="2"/>
  <c r="R63" i="2"/>
  <c r="D63" i="2" s="1"/>
  <c r="R19" i="2"/>
  <c r="D19" i="2" s="1"/>
  <c r="S36" i="2"/>
  <c r="E36" i="2" s="1"/>
  <c r="S11" i="2"/>
  <c r="E11" i="2" s="1"/>
  <c r="R58" i="2"/>
  <c r="D58" i="2" s="1"/>
  <c r="R18" i="2"/>
  <c r="S30" i="2"/>
  <c r="E30" i="2" s="1"/>
  <c r="R99" i="2"/>
  <c r="D99" i="2" s="1"/>
  <c r="R91" i="2"/>
  <c r="D91" i="2" s="1"/>
  <c r="R83" i="2"/>
  <c r="D83" i="2" s="1"/>
  <c r="R59" i="2"/>
  <c r="D59" i="2" s="1"/>
  <c r="R51" i="2"/>
  <c r="D51" i="2" s="1"/>
  <c r="R43" i="2"/>
  <c r="D43" i="2" s="1"/>
  <c r="R35" i="2"/>
  <c r="D35" i="2" s="1"/>
  <c r="R27" i="2"/>
  <c r="S103" i="2"/>
  <c r="E103" i="2" s="1"/>
  <c r="S95" i="2"/>
  <c r="E95" i="2" s="1"/>
  <c r="S87" i="2"/>
  <c r="E87" i="2" s="1"/>
  <c r="S79" i="2"/>
  <c r="E79" i="2" s="1"/>
  <c r="S71" i="2"/>
  <c r="E71" i="2" s="1"/>
  <c r="S55" i="2"/>
  <c r="E55" i="2" s="1"/>
  <c r="S47" i="2"/>
  <c r="E47" i="2" s="1"/>
  <c r="S39" i="2"/>
  <c r="E39" i="2" s="1"/>
  <c r="S31" i="2"/>
  <c r="E31" i="2" s="1"/>
  <c r="S23" i="2"/>
  <c r="E23" i="2" s="1"/>
  <c r="S7" i="2"/>
  <c r="E7" i="2" s="1"/>
  <c r="R98" i="2"/>
  <c r="D98" i="2" s="1"/>
  <c r="R90" i="2"/>
  <c r="D90" i="2" s="1"/>
  <c r="R82" i="2"/>
  <c r="D82" i="2" s="1"/>
  <c r="R74" i="2"/>
  <c r="D74" i="2" s="1"/>
  <c r="R66" i="2"/>
  <c r="D66" i="2" s="1"/>
  <c r="R10" i="2"/>
  <c r="D10" i="2" s="1"/>
  <c r="S102" i="2"/>
  <c r="E102" i="2" s="1"/>
  <c r="S94" i="2"/>
  <c r="E94" i="2" s="1"/>
  <c r="S86" i="2"/>
  <c r="E86" i="2" s="1"/>
  <c r="S78" i="2"/>
  <c r="E78" i="2" s="1"/>
  <c r="S70" i="2"/>
  <c r="E70" i="2" s="1"/>
  <c r="S62" i="2"/>
  <c r="E62" i="2" s="1"/>
  <c r="S38" i="2"/>
  <c r="E38" i="2" s="1"/>
  <c r="S6" i="2"/>
  <c r="Q82" i="2"/>
  <c r="C82" i="2" s="1"/>
  <c r="Q59" i="2"/>
  <c r="C59" i="2" s="1"/>
  <c r="R97" i="2"/>
  <c r="D97" i="2" s="1"/>
  <c r="R89" i="2"/>
  <c r="D89" i="2" s="1"/>
  <c r="R81" i="2"/>
  <c r="D81" i="2" s="1"/>
  <c r="R73" i="2"/>
  <c r="D73" i="2" s="1"/>
  <c r="R65" i="2"/>
  <c r="D65" i="2" s="1"/>
  <c r="R57" i="2"/>
  <c r="D57" i="2" s="1"/>
  <c r="R49" i="2"/>
  <c r="D49" i="2" s="1"/>
  <c r="R41" i="2"/>
  <c r="D41" i="2" s="1"/>
  <c r="R33" i="2"/>
  <c r="D33" i="2" s="1"/>
  <c r="R25" i="2"/>
  <c r="R17" i="2"/>
  <c r="D17" i="2" s="1"/>
  <c r="R9" i="2"/>
  <c r="S101" i="2"/>
  <c r="E101" i="2" s="1"/>
  <c r="S93" i="2"/>
  <c r="E93" i="2" s="1"/>
  <c r="S85" i="2"/>
  <c r="E85" i="2" s="1"/>
  <c r="S77" i="2"/>
  <c r="E77" i="2" s="1"/>
  <c r="S69" i="2"/>
  <c r="E69" i="2" s="1"/>
  <c r="S61" i="2"/>
  <c r="E61" i="2" s="1"/>
  <c r="S53" i="2"/>
  <c r="E53" i="2" s="1"/>
  <c r="S45" i="2"/>
  <c r="E45" i="2" s="1"/>
  <c r="S37" i="2"/>
  <c r="E37" i="2" s="1"/>
  <c r="S29" i="2"/>
  <c r="S21" i="2"/>
  <c r="E21" i="2" s="1"/>
  <c r="S13" i="2"/>
  <c r="S5" i="2"/>
  <c r="R4" i="2"/>
  <c r="R96" i="2"/>
  <c r="D96" i="2" s="1"/>
  <c r="R88" i="2"/>
  <c r="D88" i="2" s="1"/>
  <c r="R80" i="2"/>
  <c r="D80" i="2" s="1"/>
  <c r="R72" i="2"/>
  <c r="D72" i="2" s="1"/>
  <c r="R64" i="2"/>
  <c r="D64" i="2" s="1"/>
  <c r="R56" i="2"/>
  <c r="D56" i="2" s="1"/>
  <c r="R48" i="2"/>
  <c r="D48" i="2" s="1"/>
  <c r="R40" i="2"/>
  <c r="D40" i="2" s="1"/>
  <c r="R16" i="2"/>
  <c r="R8" i="2"/>
  <c r="D8" i="2" s="1"/>
  <c r="S100" i="2"/>
  <c r="E100" i="2" s="1"/>
  <c r="S92" i="2"/>
  <c r="E92" i="2" s="1"/>
  <c r="S84" i="2"/>
  <c r="E84" i="2" s="1"/>
  <c r="S76" i="2"/>
  <c r="E76" i="2" s="1"/>
  <c r="S68" i="2"/>
  <c r="E68" i="2" s="1"/>
  <c r="S60" i="2"/>
  <c r="E60" i="2" s="1"/>
  <c r="S52" i="2"/>
  <c r="E52" i="2" s="1"/>
  <c r="S44" i="2"/>
  <c r="E44" i="2" s="1"/>
  <c r="S12" i="2"/>
  <c r="R103" i="2"/>
  <c r="D103" i="2" s="1"/>
  <c r="R95" i="2"/>
  <c r="D95" i="2" s="1"/>
  <c r="R87" i="2"/>
  <c r="D87" i="2" s="1"/>
  <c r="R79" i="2"/>
  <c r="D79" i="2" s="1"/>
  <c r="R55" i="2"/>
  <c r="D55" i="2" s="1"/>
  <c r="R47" i="2"/>
  <c r="D47" i="2" s="1"/>
  <c r="R39" i="2"/>
  <c r="D39" i="2" s="1"/>
  <c r="R31" i="2"/>
  <c r="D31" i="2" s="1"/>
  <c r="R23" i="2"/>
  <c r="D23" i="2" s="1"/>
  <c r="S99" i="2"/>
  <c r="E99" i="2" s="1"/>
  <c r="S91" i="2"/>
  <c r="E91" i="2" s="1"/>
  <c r="S83" i="2"/>
  <c r="E83" i="2" s="1"/>
  <c r="S75" i="2"/>
  <c r="E75" i="2" s="1"/>
  <c r="S59" i="2"/>
  <c r="E59" i="2" s="1"/>
  <c r="S51" i="2"/>
  <c r="E51" i="2" s="1"/>
  <c r="S43" i="2"/>
  <c r="E43" i="2" s="1"/>
  <c r="S35" i="2"/>
  <c r="E35" i="2" s="1"/>
  <c r="S27" i="2"/>
  <c r="E27" i="2" s="1"/>
  <c r="Q11" i="2"/>
  <c r="C11" i="2" s="1"/>
  <c r="R102" i="2"/>
  <c r="D102" i="2" s="1"/>
  <c r="R94" i="2"/>
  <c r="D94" i="2" s="1"/>
  <c r="R86" i="2"/>
  <c r="D86" i="2" s="1"/>
  <c r="R78" i="2"/>
  <c r="D78" i="2" s="1"/>
  <c r="R70" i="2"/>
  <c r="D70" i="2" s="1"/>
  <c r="R62" i="2"/>
  <c r="D62" i="2" s="1"/>
  <c r="R54" i="2"/>
  <c r="D54" i="2" s="1"/>
  <c r="R46" i="2"/>
  <c r="D46" i="2" s="1"/>
  <c r="R38" i="2"/>
  <c r="D38" i="2" s="1"/>
  <c r="R30" i="2"/>
  <c r="D30" i="2" s="1"/>
  <c r="R22" i="2"/>
  <c r="R14" i="2"/>
  <c r="R6" i="2"/>
  <c r="S98" i="2"/>
  <c r="E98" i="2" s="1"/>
  <c r="S90" i="2"/>
  <c r="E90" i="2" s="1"/>
  <c r="S82" i="2"/>
  <c r="E82" i="2" s="1"/>
  <c r="S74" i="2"/>
  <c r="E74" i="2" s="1"/>
  <c r="S66" i="2"/>
  <c r="E66" i="2" s="1"/>
  <c r="S58" i="2"/>
  <c r="E58" i="2" s="1"/>
  <c r="S50" i="2"/>
  <c r="E50" i="2" s="1"/>
  <c r="S42" i="2"/>
  <c r="E42" i="2" s="1"/>
  <c r="S34" i="2"/>
  <c r="E34" i="2" s="1"/>
  <c r="S26" i="2"/>
  <c r="E26" i="2" s="1"/>
  <c r="S18" i="2"/>
  <c r="E18" i="2" s="1"/>
  <c r="S10" i="2"/>
  <c r="E10" i="2" s="1"/>
  <c r="R101" i="2"/>
  <c r="D101" i="2" s="1"/>
  <c r="R93" i="2"/>
  <c r="D93" i="2" s="1"/>
  <c r="R85" i="2"/>
  <c r="D85" i="2" s="1"/>
  <c r="R5" i="2"/>
  <c r="D5" i="2" s="1"/>
  <c r="S97" i="2"/>
  <c r="E97" i="2" s="1"/>
  <c r="S89" i="2"/>
  <c r="E89" i="2" s="1"/>
  <c r="S81" i="2"/>
  <c r="E81" i="2" s="1"/>
  <c r="S9" i="2"/>
  <c r="E9" i="2" s="1"/>
  <c r="Q83" i="2"/>
  <c r="C83" i="2" s="1"/>
  <c r="R76" i="2"/>
  <c r="D76" i="2" s="1"/>
  <c r="R68" i="2"/>
  <c r="D68" i="2" s="1"/>
  <c r="R60" i="2"/>
  <c r="D60" i="2" s="1"/>
  <c r="R52" i="2"/>
  <c r="D52" i="2" s="1"/>
  <c r="R44" i="2"/>
  <c r="D44" i="2" s="1"/>
  <c r="R36" i="2"/>
  <c r="D36" i="2" s="1"/>
  <c r="R28" i="2"/>
  <c r="D28" i="2" s="1"/>
  <c r="R20" i="2"/>
  <c r="R12" i="2"/>
  <c r="D12" i="2" s="1"/>
  <c r="S4" i="2"/>
  <c r="E4" i="2" s="1"/>
  <c r="S72" i="2"/>
  <c r="E72" i="2" s="1"/>
  <c r="S64" i="2"/>
  <c r="E64" i="2" s="1"/>
  <c r="S56" i="2"/>
  <c r="E56" i="2" s="1"/>
  <c r="S48" i="2"/>
  <c r="E48" i="2" s="1"/>
  <c r="S40" i="2"/>
  <c r="E40" i="2" s="1"/>
  <c r="S32" i="2"/>
  <c r="S24" i="2"/>
  <c r="E24" i="2" s="1"/>
  <c r="S16" i="2"/>
  <c r="E16" i="2" s="1"/>
  <c r="S8" i="2"/>
  <c r="E8" i="2" s="1"/>
  <c r="Q87" i="2"/>
  <c r="C87" i="2" s="1"/>
  <c r="Q31" i="2"/>
  <c r="Q15" i="2"/>
  <c r="C15" i="2" s="1"/>
  <c r="Q99" i="2"/>
  <c r="C99" i="2" s="1"/>
  <c r="Q14" i="2"/>
  <c r="C14" i="2" s="1"/>
  <c r="Q62" i="2"/>
  <c r="C62" i="2" s="1"/>
  <c r="Q55" i="2"/>
  <c r="C55" i="2" s="1"/>
  <c r="Q46" i="2"/>
  <c r="C46" i="2" s="1"/>
  <c r="Q7" i="2"/>
  <c r="Q91" i="2"/>
  <c r="C91" i="2" s="1"/>
  <c r="Q71" i="2"/>
  <c r="C71" i="2" s="1"/>
  <c r="Q27" i="2"/>
  <c r="C27" i="2" s="1"/>
  <c r="Q10" i="2"/>
  <c r="C10" i="2" s="1"/>
  <c r="Q81" i="2"/>
  <c r="C81" i="2" s="1"/>
  <c r="Q78" i="2"/>
  <c r="C78" i="2" s="1"/>
  <c r="Q63" i="2"/>
  <c r="C63" i="2" s="1"/>
  <c r="Q23" i="2"/>
  <c r="C23" i="2" s="1"/>
  <c r="P4" i="2"/>
  <c r="P6" i="2"/>
  <c r="C11" i="3"/>
  <c r="D11" i="3" s="1"/>
  <c r="C7" i="3"/>
  <c r="D7" i="3" s="1"/>
  <c r="Q67" i="2"/>
  <c r="C67" i="2" s="1"/>
  <c r="Q43" i="2"/>
  <c r="C43" i="2" s="1"/>
  <c r="Q22" i="2"/>
  <c r="C22" i="2" s="1"/>
  <c r="C4" i="3"/>
  <c r="D4" i="3" s="1"/>
  <c r="C10" i="3"/>
  <c r="D10" i="3" s="1"/>
  <c r="C6" i="3"/>
  <c r="D6" i="3" s="1"/>
  <c r="Q101" i="2"/>
  <c r="C101" i="2" s="1"/>
  <c r="Q98" i="2"/>
  <c r="C98" i="2" s="1"/>
  <c r="Q95" i="2"/>
  <c r="C95" i="2" s="1"/>
  <c r="Q89" i="2"/>
  <c r="C89" i="2" s="1"/>
  <c r="Q86" i="2"/>
  <c r="C86" i="2" s="1"/>
  <c r="Q35" i="2"/>
  <c r="C35" i="2" s="1"/>
  <c r="Q18" i="2"/>
  <c r="C18" i="2" s="1"/>
  <c r="Q5" i="2"/>
  <c r="C13" i="3"/>
  <c r="D13" i="3" s="1"/>
  <c r="C9" i="3"/>
  <c r="D9" i="3" s="1"/>
  <c r="C5" i="3"/>
  <c r="D5" i="3" s="1"/>
  <c r="Q103" i="2"/>
  <c r="C103" i="2" s="1"/>
  <c r="Q97" i="2"/>
  <c r="C97" i="2" s="1"/>
  <c r="Q51" i="2"/>
  <c r="C51" i="2" s="1"/>
  <c r="C12" i="3"/>
  <c r="D12" i="3" s="1"/>
  <c r="C8" i="3"/>
  <c r="D8" i="3" s="1"/>
  <c r="Q75" i="2"/>
  <c r="C75" i="2" s="1"/>
  <c r="Q47" i="2"/>
  <c r="C47" i="2" s="1"/>
  <c r="P53" i="2"/>
  <c r="B53" i="2" s="1"/>
  <c r="Q53" i="2"/>
  <c r="C53" i="2" s="1"/>
  <c r="P37" i="2"/>
  <c r="B37" i="2" s="1"/>
  <c r="Q37" i="2"/>
  <c r="C37" i="2" s="1"/>
  <c r="Q30" i="2"/>
  <c r="P21" i="2"/>
  <c r="Q21" i="2"/>
  <c r="C21" i="2" s="1"/>
  <c r="P84" i="2"/>
  <c r="B84" i="2" s="1"/>
  <c r="Q84" i="2"/>
  <c r="C84" i="2" s="1"/>
  <c r="P73" i="2"/>
  <c r="B73" i="2" s="1"/>
  <c r="Q73" i="2"/>
  <c r="C73" i="2" s="1"/>
  <c r="Q66" i="2"/>
  <c r="C66" i="2" s="1"/>
  <c r="P57" i="2"/>
  <c r="B57" i="2" s="1"/>
  <c r="Q57" i="2"/>
  <c r="C57" i="2" s="1"/>
  <c r="Q50" i="2"/>
  <c r="C50" i="2" s="1"/>
  <c r="P41" i="2"/>
  <c r="B41" i="2" s="1"/>
  <c r="Q41" i="2"/>
  <c r="C41" i="2" s="1"/>
  <c r="Q34" i="2"/>
  <c r="C34" i="2" s="1"/>
  <c r="P25" i="2"/>
  <c r="Q25" i="2"/>
  <c r="C25" i="2" s="1"/>
  <c r="P88" i="2"/>
  <c r="B88" i="2" s="1"/>
  <c r="Q88" i="2"/>
  <c r="C88" i="2" s="1"/>
  <c r="B7" i="2"/>
  <c r="Q94" i="2"/>
  <c r="C94" i="2" s="1"/>
  <c r="P92" i="2"/>
  <c r="B92" i="2" s="1"/>
  <c r="Q92" i="2"/>
  <c r="C92" i="2" s="1"/>
  <c r="P77" i="2"/>
  <c r="B77" i="2" s="1"/>
  <c r="Q77" i="2"/>
  <c r="C77" i="2" s="1"/>
  <c r="Q70" i="2"/>
  <c r="C70" i="2" s="1"/>
  <c r="P61" i="2"/>
  <c r="B61" i="2" s="1"/>
  <c r="Q61" i="2"/>
  <c r="C61" i="2" s="1"/>
  <c r="Q54" i="2"/>
  <c r="C54" i="2" s="1"/>
  <c r="P45" i="2"/>
  <c r="B45" i="2" s="1"/>
  <c r="Q45" i="2"/>
  <c r="C45" i="2" s="1"/>
  <c r="Q38" i="2"/>
  <c r="C38" i="2" s="1"/>
  <c r="P29" i="2"/>
  <c r="B29" i="2" s="1"/>
  <c r="Q29" i="2"/>
  <c r="P69" i="2"/>
  <c r="B69" i="2" s="1"/>
  <c r="Q69" i="2"/>
  <c r="C69" i="2" s="1"/>
  <c r="P80" i="2"/>
  <c r="B80" i="2" s="1"/>
  <c r="Q80" i="2"/>
  <c r="C80" i="2" s="1"/>
  <c r="P13" i="2"/>
  <c r="B13" i="2" s="1"/>
  <c r="Q13" i="2"/>
  <c r="P96" i="2"/>
  <c r="B96" i="2" s="1"/>
  <c r="Q96" i="2"/>
  <c r="C96" i="2" s="1"/>
  <c r="Q102" i="2"/>
  <c r="C102" i="2" s="1"/>
  <c r="P100" i="2"/>
  <c r="B100" i="2" s="1"/>
  <c r="Q100" i="2"/>
  <c r="C100" i="2" s="1"/>
  <c r="Q85" i="2"/>
  <c r="C85" i="2" s="1"/>
  <c r="Q74" i="2"/>
  <c r="C74" i="2" s="1"/>
  <c r="P65" i="2"/>
  <c r="B65" i="2" s="1"/>
  <c r="Q65" i="2"/>
  <c r="C65" i="2" s="1"/>
  <c r="Q58" i="2"/>
  <c r="C58" i="2" s="1"/>
  <c r="P49" i="2"/>
  <c r="B49" i="2" s="1"/>
  <c r="Q49" i="2"/>
  <c r="C49" i="2" s="1"/>
  <c r="Q42" i="2"/>
  <c r="C42" i="2" s="1"/>
  <c r="P33" i="2"/>
  <c r="B33" i="2" s="1"/>
  <c r="Q33" i="2"/>
  <c r="Q26" i="2"/>
  <c r="C26" i="2" s="1"/>
  <c r="P17" i="2"/>
  <c r="B17" i="2" s="1"/>
  <c r="Q17" i="2"/>
  <c r="Q76" i="2"/>
  <c r="C76" i="2" s="1"/>
  <c r="Q72" i="2"/>
  <c r="C72" i="2" s="1"/>
  <c r="Q68" i="2"/>
  <c r="C68" i="2" s="1"/>
  <c r="Q64" i="2"/>
  <c r="C64" i="2" s="1"/>
  <c r="Q60" i="2"/>
  <c r="C60" i="2" s="1"/>
  <c r="Q56" i="2"/>
  <c r="C56" i="2" s="1"/>
  <c r="Q52" i="2"/>
  <c r="C52" i="2" s="1"/>
  <c r="Q48" i="2"/>
  <c r="C48" i="2" s="1"/>
  <c r="Q44" i="2"/>
  <c r="C44" i="2" s="1"/>
  <c r="Q40" i="2"/>
  <c r="C40" i="2" s="1"/>
  <c r="Q36" i="2"/>
  <c r="C36" i="2" s="1"/>
  <c r="Q28" i="2"/>
  <c r="Q24" i="2"/>
  <c r="C24" i="2" s="1"/>
  <c r="Q20" i="2"/>
  <c r="C20" i="2" s="1"/>
  <c r="Q16" i="2"/>
  <c r="C16" i="2" s="1"/>
  <c r="Q12" i="2"/>
  <c r="Q8" i="2"/>
  <c r="C8" i="2" s="1"/>
  <c r="Q9" i="2"/>
  <c r="C9" i="2" s="1"/>
  <c r="A33" i="2" l="1"/>
  <c r="A32" i="2"/>
  <c r="P24" i="2"/>
  <c r="E32" i="2"/>
  <c r="A16" i="2"/>
  <c r="Q32" i="2"/>
  <c r="C32" i="2" s="1"/>
  <c r="A31" i="2"/>
  <c r="C28" i="2"/>
  <c r="A5" i="2"/>
  <c r="A23" i="2"/>
  <c r="A26" i="2"/>
  <c r="A18" i="2"/>
  <c r="A20" i="2"/>
  <c r="A21" i="2"/>
  <c r="A27" i="2"/>
  <c r="A24" i="2"/>
  <c r="A19" i="2"/>
  <c r="A28" i="2"/>
  <c r="A29" i="2"/>
  <c r="A25" i="2"/>
  <c r="A22" i="2"/>
  <c r="A30" i="2"/>
  <c r="D27" i="2"/>
  <c r="C29" i="2"/>
  <c r="E29" i="2"/>
  <c r="D26" i="2"/>
  <c r="E28" i="2"/>
  <c r="D20" i="2"/>
  <c r="D25" i="2"/>
  <c r="D22" i="2"/>
  <c r="A17" i="2"/>
  <c r="E19" i="2"/>
  <c r="C17" i="2"/>
  <c r="C19" i="2"/>
  <c r="D18" i="2"/>
  <c r="D16" i="2"/>
  <c r="D14" i="2"/>
  <c r="A13" i="2"/>
  <c r="A14" i="2"/>
  <c r="E13" i="2"/>
  <c r="A15" i="2"/>
  <c r="P16" i="2"/>
  <c r="B16" i="2" s="1"/>
  <c r="A12" i="2"/>
  <c r="A7" i="2"/>
  <c r="E12" i="2"/>
  <c r="A10" i="2"/>
  <c r="A8" i="2"/>
  <c r="A11" i="2"/>
  <c r="C12" i="2"/>
  <c r="A6" i="2"/>
  <c r="A9" i="2"/>
  <c r="D11" i="2"/>
  <c r="D9" i="2"/>
  <c r="A4" i="2"/>
  <c r="P8" i="2"/>
  <c r="B23" i="2" s="1"/>
  <c r="E6" i="2"/>
  <c r="C4" i="2"/>
  <c r="D6" i="2"/>
  <c r="D4" i="2"/>
  <c r="E5" i="2"/>
  <c r="B4" i="2"/>
  <c r="C5" i="2"/>
  <c r="B6" i="2"/>
  <c r="B26" i="2" l="1"/>
  <c r="B21" i="2"/>
  <c r="B27" i="2"/>
  <c r="B18" i="2"/>
  <c r="B25" i="2"/>
  <c r="C31" i="2"/>
  <c r="C13" i="2"/>
  <c r="C7" i="2"/>
  <c r="Q4" i="3" s="1"/>
  <c r="C6" i="2"/>
  <c r="C30" i="2"/>
  <c r="C33" i="2"/>
  <c r="B22" i="2"/>
  <c r="B24" i="2"/>
  <c r="B20" i="2"/>
  <c r="B8" i="2"/>
  <c r="B15" i="2"/>
  <c r="B14" i="2"/>
  <c r="B9" i="2"/>
  <c r="B10" i="2"/>
  <c r="B11" i="2"/>
  <c r="B5" i="2"/>
  <c r="I19" i="3"/>
  <c r="J19" i="3" s="1"/>
  <c r="I24" i="3"/>
  <c r="J24" i="3" s="1"/>
  <c r="I20" i="3"/>
  <c r="J20" i="3" s="1"/>
  <c r="K19" i="3"/>
  <c r="I18" i="3"/>
  <c r="J18" i="3" s="1"/>
  <c r="K24" i="3"/>
  <c r="I25" i="3"/>
  <c r="J25" i="3" s="1"/>
  <c r="K21" i="3"/>
  <c r="I21" i="3"/>
  <c r="J21" i="3" s="1"/>
  <c r="I22" i="3"/>
  <c r="J22" i="3" s="1"/>
  <c r="K22" i="3"/>
  <c r="K26" i="3"/>
  <c r="C22" i="3"/>
  <c r="D22" i="3" s="1"/>
  <c r="C25" i="3"/>
  <c r="D25" i="3" s="1"/>
  <c r="E18" i="3"/>
  <c r="E23" i="3"/>
  <c r="C19" i="3"/>
  <c r="D19" i="3" s="1"/>
  <c r="E26" i="3"/>
  <c r="E19" i="3"/>
  <c r="E22" i="3"/>
  <c r="E25" i="3"/>
  <c r="C20" i="3"/>
  <c r="D20" i="3" s="1"/>
  <c r="C23" i="3"/>
  <c r="D23" i="3" s="1"/>
  <c r="C26" i="3"/>
  <c r="D26" i="3" s="1"/>
  <c r="E20" i="3"/>
  <c r="C21" i="3"/>
  <c r="D21" i="3" s="1"/>
  <c r="C24" i="3"/>
  <c r="D24" i="3" s="1"/>
  <c r="C27" i="3"/>
  <c r="D27" i="3" s="1"/>
  <c r="E21" i="3"/>
  <c r="E24" i="3"/>
  <c r="E27" i="3"/>
  <c r="K20" i="3"/>
  <c r="I27" i="3"/>
  <c r="J27" i="3" s="1"/>
  <c r="K23" i="3"/>
  <c r="K18" i="3"/>
  <c r="I26" i="3"/>
  <c r="J26" i="3" s="1"/>
  <c r="I23" i="3"/>
  <c r="J23" i="3" s="1"/>
  <c r="K27" i="3"/>
  <c r="K25" i="3"/>
  <c r="Q7" i="3"/>
  <c r="C18" i="3"/>
  <c r="D18" i="3" s="1"/>
  <c r="O4" i="3" l="1"/>
  <c r="P4" i="3" s="1"/>
  <c r="Q12" i="3"/>
  <c r="Q5" i="3"/>
  <c r="O13" i="3"/>
  <c r="P13" i="3" s="1"/>
  <c r="O12" i="3"/>
  <c r="P12" i="3" s="1"/>
  <c r="Q10" i="3"/>
  <c r="O9" i="3"/>
  <c r="P9" i="3" s="1"/>
  <c r="Q9" i="3"/>
  <c r="Q8" i="3"/>
  <c r="O6" i="3"/>
  <c r="P6" i="3" s="1"/>
  <c r="O8" i="3"/>
  <c r="P8" i="3" s="1"/>
  <c r="O7" i="3"/>
  <c r="P7" i="3" s="1"/>
  <c r="Q13" i="3"/>
  <c r="Q11" i="3"/>
  <c r="Q6" i="3"/>
  <c r="O10" i="3"/>
  <c r="P10" i="3" s="1"/>
  <c r="O11" i="3"/>
  <c r="P11" i="3" s="1"/>
  <c r="O5" i="3"/>
  <c r="P5" i="3" s="1"/>
  <c r="I11" i="3"/>
  <c r="J11" i="3" s="1"/>
  <c r="K4" i="3"/>
  <c r="K9" i="3"/>
  <c r="I9" i="3"/>
  <c r="J9" i="3" s="1"/>
  <c r="K6" i="3"/>
  <c r="I8" i="3"/>
  <c r="J8" i="3" s="1"/>
  <c r="I13" i="3"/>
  <c r="J13" i="3" s="1"/>
  <c r="K12" i="3"/>
  <c r="I5" i="3"/>
  <c r="J5" i="3" s="1"/>
  <c r="I12" i="3"/>
  <c r="J12" i="3" s="1"/>
  <c r="K7" i="3"/>
  <c r="K11" i="3"/>
  <c r="I10" i="3"/>
  <c r="J10" i="3" s="1"/>
  <c r="I4" i="3"/>
  <c r="J4" i="3" s="1"/>
  <c r="I7" i="3"/>
  <c r="J7" i="3" s="1"/>
  <c r="I6" i="3"/>
  <c r="J6" i="3" s="1"/>
  <c r="K13" i="3"/>
  <c r="K10" i="3"/>
  <c r="K8" i="3"/>
  <c r="K5" i="3"/>
</calcChain>
</file>

<file path=xl/sharedStrings.xml><?xml version="1.0" encoding="utf-8"?>
<sst xmlns="http://schemas.openxmlformats.org/spreadsheetml/2006/main" count="131" uniqueCount="66">
  <si>
    <t>Bib Number</t>
  </si>
  <si>
    <t>Club</t>
  </si>
  <si>
    <t>Handicap</t>
  </si>
  <si>
    <t>Bib</t>
  </si>
  <si>
    <t>Time</t>
  </si>
  <si>
    <t>Name</t>
  </si>
  <si>
    <t>Category</t>
  </si>
  <si>
    <t>M</t>
  </si>
  <si>
    <t>F</t>
  </si>
  <si>
    <t>Course Time</t>
  </si>
  <si>
    <t>Male Position</t>
  </si>
  <si>
    <t>Female Position</t>
  </si>
  <si>
    <t>Winners</t>
  </si>
  <si>
    <t>Course Winner</t>
  </si>
  <si>
    <t xml:space="preserve">Club </t>
  </si>
  <si>
    <t>Harriers</t>
  </si>
  <si>
    <t>Male Harriers</t>
  </si>
  <si>
    <t>Female Harriers</t>
  </si>
  <si>
    <t>HM</t>
  </si>
  <si>
    <t>HF</t>
  </si>
  <si>
    <t>Fastest Male</t>
  </si>
  <si>
    <t>Fastest Female</t>
  </si>
  <si>
    <t>First Harrier Male</t>
  </si>
  <si>
    <t>First Harrier Female</t>
  </si>
  <si>
    <t>Susan Milburn</t>
  </si>
  <si>
    <t>Sedgefield Harriers</t>
  </si>
  <si>
    <t>Elaine Noakes</t>
  </si>
  <si>
    <t>Matt Cooke</t>
  </si>
  <si>
    <t>Paul Cowell</t>
  </si>
  <si>
    <t>Rosie Warnett</t>
  </si>
  <si>
    <t>Claire Lee</t>
  </si>
  <si>
    <t>Rory Letts</t>
  </si>
  <si>
    <t>Alison Brumwell</t>
  </si>
  <si>
    <t>DMOTR</t>
  </si>
  <si>
    <t>Gareth Hamblin</t>
  </si>
  <si>
    <t>Aycliffe Running Club</t>
  </si>
  <si>
    <t>Eddie Gibson</t>
  </si>
  <si>
    <t>Hunwick Harriers</t>
  </si>
  <si>
    <t>Jacqueline Angus</t>
  </si>
  <si>
    <t>Tricia Chaplin</t>
  </si>
  <si>
    <t>Chris Lines</t>
  </si>
  <si>
    <t>Andrew Bennet</t>
  </si>
  <si>
    <t>Esk Valley</t>
  </si>
  <si>
    <t>Mil Walton</t>
  </si>
  <si>
    <t>Helen Hedley</t>
  </si>
  <si>
    <t>Team Coco</t>
  </si>
  <si>
    <t>Ian Hedley</t>
  </si>
  <si>
    <t>Blaine Huntington</t>
  </si>
  <si>
    <t>John Haycock</t>
  </si>
  <si>
    <t>Simon Russel</t>
  </si>
  <si>
    <t>Stockton Striders</t>
  </si>
  <si>
    <t>Anna Haycock</t>
  </si>
  <si>
    <t>Warwick Uni Athletics and Cross Country</t>
  </si>
  <si>
    <t>Shaun Dodd</t>
  </si>
  <si>
    <t>Sue Russell</t>
  </si>
  <si>
    <t>Roger Whitehill</t>
  </si>
  <si>
    <t>Abbie Walker</t>
  </si>
  <si>
    <t>Alister Robson</t>
  </si>
  <si>
    <t>Fetcheveryone RC</t>
  </si>
  <si>
    <t>Stuart Ord</t>
  </si>
  <si>
    <t>Paula Bayles</t>
  </si>
  <si>
    <t>Jonathan Wallace</t>
  </si>
  <si>
    <t>Gary Mclean</t>
  </si>
  <si>
    <t>Jane Spink</t>
  </si>
  <si>
    <t>DNF</t>
  </si>
  <si>
    <t>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</si>
</sst>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7" fontId="0" fillId="0" borderId="0" xfId="0" applyNumberFormat="1"/>
    <xf numFmtId="21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21" fontId="0" fillId="0" borderId="1" xfId="0" applyNumberFormat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1" fontId="0" fillId="0" borderId="0" xfId="0" applyNumberFormat="1" applyFill="1" applyBorder="1" applyAlignment="1">
      <alignment horizontal="center"/>
    </xf>
    <xf numFmtId="0" fontId="0" fillId="0" borderId="0" xfId="0" applyFill="1"/>
    <xf numFmtId="45" fontId="0" fillId="0" borderId="0" xfId="0" applyNumberFormat="1"/>
  </cellXfs>
  <cellStyles count="1">
    <cellStyle name="Normal" xfId="0" builtinId="0"/>
  </cellStyles>
  <dxfs count="1">
    <dxf>
      <font>
        <b/>
        <i val="0"/>
        <strike val="0"/>
      </font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412C5-AEA7-42D0-A397-5FEA8037BF66}">
  <dimension ref="B3:G103"/>
  <sheetViews>
    <sheetView topLeftCell="A17" workbookViewId="0">
      <selection activeCell="D23" sqref="D23"/>
    </sheetView>
  </sheetViews>
  <sheetFormatPr defaultRowHeight="14.5" x14ac:dyDescent="0.35"/>
  <cols>
    <col min="3" max="3" width="13.7265625" customWidth="1"/>
    <col min="4" max="5" width="15.08984375" customWidth="1"/>
    <col min="6" max="6" width="23.26953125" customWidth="1"/>
  </cols>
  <sheetData>
    <row r="3" spans="2:7" x14ac:dyDescent="0.35">
      <c r="C3" t="s">
        <v>0</v>
      </c>
      <c r="D3" t="s">
        <v>5</v>
      </c>
      <c r="E3" t="s">
        <v>6</v>
      </c>
      <c r="F3" t="s">
        <v>1</v>
      </c>
      <c r="G3" t="s">
        <v>2</v>
      </c>
    </row>
    <row r="4" spans="2:7" x14ac:dyDescent="0.35">
      <c r="B4">
        <v>1</v>
      </c>
      <c r="C4">
        <v>1</v>
      </c>
      <c r="D4" t="s">
        <v>24</v>
      </c>
      <c r="E4" t="s">
        <v>8</v>
      </c>
      <c r="F4" t="s">
        <v>25</v>
      </c>
      <c r="G4">
        <v>3</v>
      </c>
    </row>
    <row r="5" spans="2:7" x14ac:dyDescent="0.35">
      <c r="B5">
        <v>2</v>
      </c>
      <c r="C5">
        <v>2</v>
      </c>
      <c r="D5" t="s">
        <v>26</v>
      </c>
      <c r="E5" t="s">
        <v>8</v>
      </c>
      <c r="F5" t="s">
        <v>25</v>
      </c>
      <c r="G5">
        <v>0</v>
      </c>
    </row>
    <row r="6" spans="2:7" x14ac:dyDescent="0.35">
      <c r="B6">
        <v>3</v>
      </c>
      <c r="C6">
        <v>3</v>
      </c>
      <c r="D6" t="s">
        <v>27</v>
      </c>
      <c r="E6" t="s">
        <v>7</v>
      </c>
      <c r="F6" t="s">
        <v>25</v>
      </c>
      <c r="G6">
        <v>7</v>
      </c>
    </row>
    <row r="7" spans="2:7" x14ac:dyDescent="0.35">
      <c r="B7">
        <v>4</v>
      </c>
      <c r="C7">
        <v>4</v>
      </c>
      <c r="D7" t="s">
        <v>28</v>
      </c>
      <c r="E7" t="s">
        <v>7</v>
      </c>
      <c r="F7" t="s">
        <v>25</v>
      </c>
      <c r="G7">
        <v>7</v>
      </c>
    </row>
    <row r="8" spans="2:7" x14ac:dyDescent="0.35">
      <c r="B8">
        <v>5</v>
      </c>
      <c r="C8">
        <v>5</v>
      </c>
      <c r="D8" t="s">
        <v>29</v>
      </c>
      <c r="E8" t="s">
        <v>8</v>
      </c>
      <c r="F8" t="s">
        <v>25</v>
      </c>
      <c r="G8">
        <v>14</v>
      </c>
    </row>
    <row r="9" spans="2:7" x14ac:dyDescent="0.35">
      <c r="B9">
        <v>6</v>
      </c>
      <c r="C9">
        <v>6</v>
      </c>
      <c r="D9" t="s">
        <v>30</v>
      </c>
      <c r="E9" t="s">
        <v>8</v>
      </c>
      <c r="F9" t="s">
        <v>25</v>
      </c>
      <c r="G9">
        <v>14</v>
      </c>
    </row>
    <row r="10" spans="2:7" x14ac:dyDescent="0.35">
      <c r="B10">
        <v>7</v>
      </c>
      <c r="C10">
        <v>7</v>
      </c>
      <c r="D10" t="s">
        <v>31</v>
      </c>
      <c r="E10" t="s">
        <v>7</v>
      </c>
      <c r="F10" t="s">
        <v>25</v>
      </c>
      <c r="G10">
        <v>19</v>
      </c>
    </row>
    <row r="11" spans="2:7" x14ac:dyDescent="0.35">
      <c r="B11">
        <v>8</v>
      </c>
      <c r="C11">
        <v>8</v>
      </c>
      <c r="D11" t="s">
        <v>32</v>
      </c>
      <c r="E11" t="s">
        <v>8</v>
      </c>
      <c r="F11" t="s">
        <v>33</v>
      </c>
      <c r="G11">
        <v>0</v>
      </c>
    </row>
    <row r="12" spans="2:7" x14ac:dyDescent="0.35">
      <c r="B12">
        <v>9</v>
      </c>
      <c r="C12">
        <v>67</v>
      </c>
      <c r="D12" t="s">
        <v>34</v>
      </c>
      <c r="E12" t="s">
        <v>7</v>
      </c>
      <c r="F12" t="s">
        <v>35</v>
      </c>
      <c r="G12">
        <v>16</v>
      </c>
    </row>
    <row r="13" spans="2:7" x14ac:dyDescent="0.35">
      <c r="B13">
        <v>10</v>
      </c>
      <c r="C13">
        <v>9</v>
      </c>
      <c r="D13" t="s">
        <v>36</v>
      </c>
      <c r="E13" t="s">
        <v>7</v>
      </c>
      <c r="F13" t="s">
        <v>37</v>
      </c>
      <c r="G13">
        <v>10</v>
      </c>
    </row>
    <row r="14" spans="2:7" x14ac:dyDescent="0.35">
      <c r="B14">
        <v>11</v>
      </c>
      <c r="C14">
        <v>10</v>
      </c>
      <c r="D14" t="s">
        <v>38</v>
      </c>
      <c r="E14" t="s">
        <v>8</v>
      </c>
      <c r="F14" t="s">
        <v>37</v>
      </c>
      <c r="G14">
        <v>5</v>
      </c>
    </row>
    <row r="15" spans="2:7" x14ac:dyDescent="0.35">
      <c r="B15">
        <v>12</v>
      </c>
      <c r="C15">
        <v>11</v>
      </c>
      <c r="D15" t="s">
        <v>39</v>
      </c>
      <c r="E15" t="s">
        <v>8</v>
      </c>
      <c r="F15" t="s">
        <v>37</v>
      </c>
      <c r="G15">
        <v>0</v>
      </c>
    </row>
    <row r="16" spans="2:7" x14ac:dyDescent="0.35">
      <c r="B16">
        <v>13</v>
      </c>
      <c r="C16">
        <v>12</v>
      </c>
      <c r="D16" t="s">
        <v>40</v>
      </c>
      <c r="E16" t="s">
        <v>7</v>
      </c>
      <c r="F16" t="s">
        <v>25</v>
      </c>
      <c r="G16">
        <v>22</v>
      </c>
    </row>
    <row r="17" spans="2:7" x14ac:dyDescent="0.35">
      <c r="B17">
        <v>14</v>
      </c>
      <c r="C17">
        <v>13</v>
      </c>
      <c r="D17" t="s">
        <v>41</v>
      </c>
      <c r="E17" t="s">
        <v>7</v>
      </c>
      <c r="F17" t="s">
        <v>42</v>
      </c>
      <c r="G17">
        <v>9</v>
      </c>
    </row>
    <row r="18" spans="2:7" x14ac:dyDescent="0.35">
      <c r="B18">
        <v>15</v>
      </c>
      <c r="C18">
        <v>14</v>
      </c>
      <c r="D18" t="s">
        <v>62</v>
      </c>
      <c r="E18" t="s">
        <v>7</v>
      </c>
      <c r="F18" t="s">
        <v>37</v>
      </c>
      <c r="G18">
        <v>18</v>
      </c>
    </row>
    <row r="19" spans="2:7" x14ac:dyDescent="0.35">
      <c r="B19">
        <v>16</v>
      </c>
      <c r="C19">
        <v>15</v>
      </c>
      <c r="D19" t="s">
        <v>43</v>
      </c>
      <c r="E19" t="s">
        <v>7</v>
      </c>
      <c r="F19" t="s">
        <v>25</v>
      </c>
      <c r="G19">
        <v>22</v>
      </c>
    </row>
    <row r="20" spans="2:7" x14ac:dyDescent="0.35">
      <c r="B20">
        <v>17</v>
      </c>
      <c r="C20">
        <v>16</v>
      </c>
      <c r="D20" t="s">
        <v>44</v>
      </c>
      <c r="E20" t="s">
        <v>8</v>
      </c>
      <c r="F20" t="s">
        <v>45</v>
      </c>
      <c r="G20">
        <v>0</v>
      </c>
    </row>
    <row r="21" spans="2:7" x14ac:dyDescent="0.35">
      <c r="B21">
        <v>18</v>
      </c>
      <c r="C21">
        <v>17</v>
      </c>
      <c r="D21" t="s">
        <v>46</v>
      </c>
      <c r="E21" t="s">
        <v>7</v>
      </c>
      <c r="F21" t="s">
        <v>25</v>
      </c>
      <c r="G21">
        <v>13</v>
      </c>
    </row>
    <row r="22" spans="2:7" x14ac:dyDescent="0.35">
      <c r="B22">
        <v>19</v>
      </c>
      <c r="C22">
        <v>68</v>
      </c>
      <c r="D22" t="s">
        <v>63</v>
      </c>
      <c r="E22" t="s">
        <v>8</v>
      </c>
      <c r="F22" t="s">
        <v>25</v>
      </c>
      <c r="G22">
        <v>12</v>
      </c>
    </row>
    <row r="23" spans="2:7" x14ac:dyDescent="0.35">
      <c r="B23">
        <v>20</v>
      </c>
      <c r="C23">
        <v>69</v>
      </c>
      <c r="D23" t="s">
        <v>47</v>
      </c>
      <c r="E23" t="s">
        <v>7</v>
      </c>
      <c r="F23" t="s">
        <v>25</v>
      </c>
      <c r="G23">
        <v>18</v>
      </c>
    </row>
    <row r="24" spans="2:7" x14ac:dyDescent="0.35">
      <c r="B24">
        <v>21</v>
      </c>
      <c r="C24">
        <v>21</v>
      </c>
      <c r="D24" t="s">
        <v>48</v>
      </c>
      <c r="E24" t="s">
        <v>7</v>
      </c>
      <c r="F24" t="s">
        <v>25</v>
      </c>
      <c r="G24">
        <v>17</v>
      </c>
    </row>
    <row r="25" spans="2:7" x14ac:dyDescent="0.35">
      <c r="B25">
        <v>22</v>
      </c>
      <c r="C25">
        <v>20</v>
      </c>
      <c r="D25" t="s">
        <v>49</v>
      </c>
      <c r="E25" t="s">
        <v>7</v>
      </c>
      <c r="F25" t="s">
        <v>50</v>
      </c>
      <c r="G25">
        <v>15</v>
      </c>
    </row>
    <row r="26" spans="2:7" x14ac:dyDescent="0.35">
      <c r="B26">
        <v>23</v>
      </c>
      <c r="C26">
        <v>22</v>
      </c>
      <c r="D26" t="s">
        <v>51</v>
      </c>
      <c r="E26" t="s">
        <v>8</v>
      </c>
      <c r="F26" t="s">
        <v>52</v>
      </c>
      <c r="G26">
        <v>5</v>
      </c>
    </row>
    <row r="27" spans="2:7" x14ac:dyDescent="0.35">
      <c r="B27">
        <v>24</v>
      </c>
      <c r="C27">
        <v>18</v>
      </c>
      <c r="D27" t="s">
        <v>53</v>
      </c>
      <c r="E27" t="s">
        <v>7</v>
      </c>
      <c r="F27" t="s">
        <v>35</v>
      </c>
      <c r="G27">
        <v>13</v>
      </c>
    </row>
    <row r="28" spans="2:7" x14ac:dyDescent="0.35">
      <c r="B28">
        <v>25</v>
      </c>
      <c r="C28">
        <v>19</v>
      </c>
      <c r="D28" t="s">
        <v>54</v>
      </c>
      <c r="E28" t="s">
        <v>8</v>
      </c>
      <c r="F28" t="s">
        <v>50</v>
      </c>
      <c r="G28">
        <v>3</v>
      </c>
    </row>
    <row r="29" spans="2:7" x14ac:dyDescent="0.35">
      <c r="B29">
        <v>26</v>
      </c>
      <c r="C29">
        <v>23</v>
      </c>
      <c r="D29" t="s">
        <v>55</v>
      </c>
      <c r="E29" t="s">
        <v>7</v>
      </c>
      <c r="F29" t="s">
        <v>25</v>
      </c>
      <c r="G29">
        <v>20</v>
      </c>
    </row>
    <row r="30" spans="2:7" x14ac:dyDescent="0.35">
      <c r="B30">
        <v>27</v>
      </c>
      <c r="C30">
        <v>25</v>
      </c>
      <c r="D30" t="s">
        <v>56</v>
      </c>
      <c r="E30" t="s">
        <v>8</v>
      </c>
      <c r="F30" t="s">
        <v>25</v>
      </c>
      <c r="G30">
        <v>13</v>
      </c>
    </row>
    <row r="31" spans="2:7" x14ac:dyDescent="0.35">
      <c r="B31">
        <v>28</v>
      </c>
      <c r="C31">
        <v>24</v>
      </c>
      <c r="D31" t="s">
        <v>57</v>
      </c>
      <c r="E31" t="s">
        <v>7</v>
      </c>
      <c r="F31" t="s">
        <v>58</v>
      </c>
      <c r="G31">
        <v>12</v>
      </c>
    </row>
    <row r="32" spans="2:7" x14ac:dyDescent="0.35">
      <c r="B32">
        <v>29</v>
      </c>
      <c r="C32">
        <v>26</v>
      </c>
      <c r="D32" t="s">
        <v>59</v>
      </c>
      <c r="E32" t="s">
        <v>7</v>
      </c>
      <c r="F32" t="s">
        <v>25</v>
      </c>
      <c r="G32">
        <v>21</v>
      </c>
    </row>
    <row r="33" spans="2:7" x14ac:dyDescent="0.35">
      <c r="B33">
        <v>30</v>
      </c>
      <c r="C33">
        <v>27</v>
      </c>
      <c r="D33" t="s">
        <v>60</v>
      </c>
      <c r="E33" t="s">
        <v>8</v>
      </c>
      <c r="F33" t="s">
        <v>25</v>
      </c>
      <c r="G33">
        <v>11</v>
      </c>
    </row>
    <row r="34" spans="2:7" x14ac:dyDescent="0.35">
      <c r="B34">
        <v>31</v>
      </c>
      <c r="C34">
        <v>28</v>
      </c>
      <c r="D34" t="s">
        <v>61</v>
      </c>
      <c r="E34" t="s">
        <v>7</v>
      </c>
      <c r="F34" t="s">
        <v>25</v>
      </c>
      <c r="G34">
        <v>12</v>
      </c>
    </row>
    <row r="35" spans="2:7" x14ac:dyDescent="0.35">
      <c r="B35">
        <v>32</v>
      </c>
    </row>
    <row r="36" spans="2:7" x14ac:dyDescent="0.35">
      <c r="B36">
        <v>33</v>
      </c>
    </row>
    <row r="37" spans="2:7" x14ac:dyDescent="0.35">
      <c r="B37">
        <v>34</v>
      </c>
    </row>
    <row r="38" spans="2:7" x14ac:dyDescent="0.35">
      <c r="B38">
        <v>35</v>
      </c>
    </row>
    <row r="39" spans="2:7" x14ac:dyDescent="0.35">
      <c r="B39">
        <v>36</v>
      </c>
    </row>
    <row r="40" spans="2:7" x14ac:dyDescent="0.35">
      <c r="B40">
        <v>37</v>
      </c>
    </row>
    <row r="41" spans="2:7" x14ac:dyDescent="0.35">
      <c r="B41">
        <v>38</v>
      </c>
    </row>
    <row r="42" spans="2:7" x14ac:dyDescent="0.35">
      <c r="B42">
        <v>39</v>
      </c>
    </row>
    <row r="43" spans="2:7" x14ac:dyDescent="0.35">
      <c r="B43">
        <v>40</v>
      </c>
    </row>
    <row r="44" spans="2:7" x14ac:dyDescent="0.35">
      <c r="B44">
        <v>41</v>
      </c>
    </row>
    <row r="45" spans="2:7" x14ac:dyDescent="0.35">
      <c r="B45">
        <v>42</v>
      </c>
    </row>
    <row r="46" spans="2:7" x14ac:dyDescent="0.35">
      <c r="B46">
        <v>43</v>
      </c>
    </row>
    <row r="47" spans="2:7" x14ac:dyDescent="0.35">
      <c r="B47">
        <v>44</v>
      </c>
    </row>
    <row r="48" spans="2:7" x14ac:dyDescent="0.35">
      <c r="B48">
        <v>45</v>
      </c>
    </row>
    <row r="49" spans="2:2" x14ac:dyDescent="0.35">
      <c r="B49">
        <v>46</v>
      </c>
    </row>
    <row r="50" spans="2:2" x14ac:dyDescent="0.35">
      <c r="B50">
        <v>47</v>
      </c>
    </row>
    <row r="51" spans="2:2" x14ac:dyDescent="0.35">
      <c r="B51">
        <v>48</v>
      </c>
    </row>
    <row r="52" spans="2:2" x14ac:dyDescent="0.35">
      <c r="B52">
        <v>49</v>
      </c>
    </row>
    <row r="53" spans="2:2" x14ac:dyDescent="0.35">
      <c r="B53">
        <v>50</v>
      </c>
    </row>
    <row r="54" spans="2:2" x14ac:dyDescent="0.35">
      <c r="B54">
        <v>51</v>
      </c>
    </row>
    <row r="55" spans="2:2" x14ac:dyDescent="0.35">
      <c r="B55">
        <v>52</v>
      </c>
    </row>
    <row r="56" spans="2:2" x14ac:dyDescent="0.35">
      <c r="B56">
        <v>53</v>
      </c>
    </row>
    <row r="57" spans="2:2" x14ac:dyDescent="0.35">
      <c r="B57">
        <v>54</v>
      </c>
    </row>
    <row r="58" spans="2:2" x14ac:dyDescent="0.35">
      <c r="B58">
        <v>55</v>
      </c>
    </row>
    <row r="59" spans="2:2" x14ac:dyDescent="0.35">
      <c r="B59">
        <v>56</v>
      </c>
    </row>
    <row r="60" spans="2:2" x14ac:dyDescent="0.35">
      <c r="B60">
        <v>57</v>
      </c>
    </row>
    <row r="61" spans="2:2" x14ac:dyDescent="0.35">
      <c r="B61">
        <v>58</v>
      </c>
    </row>
    <row r="62" spans="2:2" x14ac:dyDescent="0.35">
      <c r="B62">
        <v>59</v>
      </c>
    </row>
    <row r="63" spans="2:2" x14ac:dyDescent="0.35">
      <c r="B63">
        <v>60</v>
      </c>
    </row>
    <row r="64" spans="2:2" x14ac:dyDescent="0.35">
      <c r="B64">
        <v>61</v>
      </c>
    </row>
    <row r="65" spans="2:2" x14ac:dyDescent="0.35">
      <c r="B65">
        <v>62</v>
      </c>
    </row>
    <row r="66" spans="2:2" x14ac:dyDescent="0.35">
      <c r="B66">
        <v>63</v>
      </c>
    </row>
    <row r="67" spans="2:2" x14ac:dyDescent="0.35">
      <c r="B67">
        <v>64</v>
      </c>
    </row>
    <row r="68" spans="2:2" x14ac:dyDescent="0.35">
      <c r="B68">
        <v>65</v>
      </c>
    </row>
    <row r="69" spans="2:2" x14ac:dyDescent="0.35">
      <c r="B69">
        <v>66</v>
      </c>
    </row>
    <row r="70" spans="2:2" x14ac:dyDescent="0.35">
      <c r="B70">
        <v>67</v>
      </c>
    </row>
    <row r="71" spans="2:2" x14ac:dyDescent="0.35">
      <c r="B71">
        <v>68</v>
      </c>
    </row>
    <row r="72" spans="2:2" x14ac:dyDescent="0.35">
      <c r="B72">
        <v>69</v>
      </c>
    </row>
    <row r="73" spans="2:2" x14ac:dyDescent="0.35">
      <c r="B73">
        <v>70</v>
      </c>
    </row>
    <row r="74" spans="2:2" x14ac:dyDescent="0.35">
      <c r="B74">
        <v>71</v>
      </c>
    </row>
    <row r="75" spans="2:2" x14ac:dyDescent="0.35">
      <c r="B75">
        <v>72</v>
      </c>
    </row>
    <row r="76" spans="2:2" x14ac:dyDescent="0.35">
      <c r="B76">
        <v>73</v>
      </c>
    </row>
    <row r="77" spans="2:2" x14ac:dyDescent="0.35">
      <c r="B77">
        <v>74</v>
      </c>
    </row>
    <row r="78" spans="2:2" x14ac:dyDescent="0.35">
      <c r="B78">
        <v>75</v>
      </c>
    </row>
    <row r="79" spans="2:2" x14ac:dyDescent="0.35">
      <c r="B79">
        <v>76</v>
      </c>
    </row>
    <row r="80" spans="2:2" x14ac:dyDescent="0.35">
      <c r="B80">
        <v>77</v>
      </c>
    </row>
    <row r="81" spans="2:2" x14ac:dyDescent="0.35">
      <c r="B81">
        <v>78</v>
      </c>
    </row>
    <row r="82" spans="2:2" x14ac:dyDescent="0.35">
      <c r="B82">
        <v>79</v>
      </c>
    </row>
    <row r="83" spans="2:2" x14ac:dyDescent="0.35">
      <c r="B83">
        <v>80</v>
      </c>
    </row>
    <row r="84" spans="2:2" x14ac:dyDescent="0.35">
      <c r="B84">
        <v>81</v>
      </c>
    </row>
    <row r="85" spans="2:2" x14ac:dyDescent="0.35">
      <c r="B85">
        <v>82</v>
      </c>
    </row>
    <row r="86" spans="2:2" x14ac:dyDescent="0.35">
      <c r="B86">
        <v>83</v>
      </c>
    </row>
    <row r="87" spans="2:2" x14ac:dyDescent="0.35">
      <c r="B87">
        <v>84</v>
      </c>
    </row>
    <row r="88" spans="2:2" x14ac:dyDescent="0.35">
      <c r="B88">
        <v>85</v>
      </c>
    </row>
    <row r="89" spans="2:2" x14ac:dyDescent="0.35">
      <c r="B89">
        <v>86</v>
      </c>
    </row>
    <row r="90" spans="2:2" x14ac:dyDescent="0.35">
      <c r="B90">
        <v>87</v>
      </c>
    </row>
    <row r="91" spans="2:2" x14ac:dyDescent="0.35">
      <c r="B91">
        <v>88</v>
      </c>
    </row>
    <row r="92" spans="2:2" x14ac:dyDescent="0.35">
      <c r="B92">
        <v>89</v>
      </c>
    </row>
    <row r="93" spans="2:2" x14ac:dyDescent="0.35">
      <c r="B93">
        <v>90</v>
      </c>
    </row>
    <row r="94" spans="2:2" x14ac:dyDescent="0.35">
      <c r="B94">
        <v>91</v>
      </c>
    </row>
    <row r="95" spans="2:2" x14ac:dyDescent="0.35">
      <c r="B95">
        <v>92</v>
      </c>
    </row>
    <row r="96" spans="2:2" x14ac:dyDescent="0.35">
      <c r="B96">
        <v>93</v>
      </c>
    </row>
    <row r="97" spans="2:2" x14ac:dyDescent="0.35">
      <c r="B97">
        <v>94</v>
      </c>
    </row>
    <row r="98" spans="2:2" x14ac:dyDescent="0.35">
      <c r="B98">
        <v>95</v>
      </c>
    </row>
    <row r="99" spans="2:2" x14ac:dyDescent="0.35">
      <c r="B99">
        <v>96</v>
      </c>
    </row>
    <row r="100" spans="2:2" x14ac:dyDescent="0.35">
      <c r="B100">
        <v>97</v>
      </c>
    </row>
    <row r="101" spans="2:2" x14ac:dyDescent="0.35">
      <c r="B101">
        <v>98</v>
      </c>
    </row>
    <row r="102" spans="2:2" x14ac:dyDescent="0.35">
      <c r="B102">
        <v>99</v>
      </c>
    </row>
    <row r="103" spans="2:2" x14ac:dyDescent="0.35">
      <c r="B103">
        <v>100</v>
      </c>
    </row>
  </sheetData>
  <conditionalFormatting sqref="F4:F103">
    <cfRule type="cellIs" dxfId="0" priority="1" operator="equal">
      <formula>"Sedgefield Harriers"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6D2C3-04F7-4189-A032-12E6CEB1043F}">
  <dimension ref="A3:S103"/>
  <sheetViews>
    <sheetView topLeftCell="F2" workbookViewId="0">
      <selection activeCell="G3" sqref="G3"/>
    </sheetView>
  </sheetViews>
  <sheetFormatPr defaultRowHeight="14.5" x14ac:dyDescent="0.35"/>
  <cols>
    <col min="1" max="1" width="13.36328125" style="3" hidden="1" customWidth="1"/>
    <col min="2" max="2" width="12.08984375" style="3" hidden="1" customWidth="1"/>
    <col min="3" max="5" width="14" style="3" hidden="1" customWidth="1"/>
    <col min="11" max="11" width="14.7265625" customWidth="1"/>
    <col min="13" max="13" width="11.1796875" bestFit="1" customWidth="1"/>
    <col min="14" max="14" width="16.6328125" bestFit="1" customWidth="1"/>
    <col min="15" max="15" width="11.90625" customWidth="1"/>
    <col min="16" max="16" width="0" hidden="1" customWidth="1"/>
    <col min="17" max="17" width="15.90625" hidden="1" customWidth="1"/>
    <col min="18" max="19" width="0" hidden="1" customWidth="1"/>
  </cols>
  <sheetData>
    <row r="3" spans="1:19" x14ac:dyDescent="0.35">
      <c r="A3" s="3" t="s">
        <v>13</v>
      </c>
      <c r="B3" s="3" t="s">
        <v>10</v>
      </c>
      <c r="C3" s="3" t="s">
        <v>11</v>
      </c>
      <c r="D3" s="3" t="s">
        <v>16</v>
      </c>
      <c r="E3" s="3" t="s">
        <v>17</v>
      </c>
      <c r="F3" s="3" t="s">
        <v>65</v>
      </c>
      <c r="G3" t="s">
        <v>3</v>
      </c>
      <c r="H3" t="s">
        <v>4</v>
      </c>
      <c r="K3" t="s">
        <v>5</v>
      </c>
      <c r="L3" t="s">
        <v>2</v>
      </c>
      <c r="M3" t="s">
        <v>9</v>
      </c>
      <c r="N3" t="s">
        <v>15</v>
      </c>
      <c r="O3" t="s">
        <v>6</v>
      </c>
      <c r="P3" t="s">
        <v>7</v>
      </c>
      <c r="Q3" t="s">
        <v>8</v>
      </c>
      <c r="R3" t="s">
        <v>18</v>
      </c>
      <c r="S3" t="s">
        <v>19</v>
      </c>
    </row>
    <row r="4" spans="1:19" x14ac:dyDescent="0.35">
      <c r="A4" s="3">
        <f>IFERROR(RANK(M4,$M$4:$M$103,1),"")</f>
        <v>17</v>
      </c>
      <c r="B4" s="3" t="str">
        <f>IFERROR(RANK(P4,$P$4:$P$103,1),"")</f>
        <v/>
      </c>
      <c r="C4" s="3">
        <f>IFERROR(RANK(Q4,$Q$4:$Q$103,1),"")</f>
        <v>4</v>
      </c>
      <c r="D4" s="3" t="str">
        <f>IFERROR(RANK(R4,$R$4:$R$103,1),"")</f>
        <v/>
      </c>
      <c r="E4" s="3" t="str">
        <f>IFERROR(RANK(S4,$S$4:$S$103,1),"")</f>
        <v/>
      </c>
      <c r="F4">
        <v>1</v>
      </c>
      <c r="G4">
        <v>19</v>
      </c>
      <c r="H4" s="2">
        <v>3.622685185185185E-2</v>
      </c>
      <c r="K4" t="str">
        <f>IFERROR(VLOOKUP($G4,Entries,2,FALSE),"")</f>
        <v>Sue Russell</v>
      </c>
      <c r="L4" s="12">
        <f t="shared" ref="L4:L67" si="0">IFERROR(VLOOKUP($G4,Entries,5,FALSE)/24/60,"")</f>
        <v>2.0833333333333333E-3</v>
      </c>
      <c r="M4" s="2">
        <f>IFERROR(H4-L4,"")</f>
        <v>3.4143518518518517E-2</v>
      </c>
      <c r="N4" t="str">
        <f t="shared" ref="N4:N35" si="1">IFERROR(VLOOKUP($G4,Entries,4,FALSE),"")</f>
        <v>Stockton Striders</v>
      </c>
      <c r="O4" s="1" t="str">
        <f t="shared" ref="O4:O35" si="2">IFERROR(VLOOKUP($G4,Entries,3,FALSE),"")</f>
        <v>F</v>
      </c>
      <c r="P4" s="2" t="str">
        <f>IF($O4="M",$M4,"")</f>
        <v/>
      </c>
      <c r="Q4" s="2">
        <f>IF($O4="F",$M4,"")</f>
        <v>3.4143518518518517E-2</v>
      </c>
      <c r="R4" s="2" t="str">
        <f>IF(AND(O4="M",N4="Sedgefield Harriers"),H4,"")</f>
        <v/>
      </c>
      <c r="S4" s="2" t="str">
        <f>IF(AND(O4="F",N4="Sedgefield Harriers"),H4,"")</f>
        <v/>
      </c>
    </row>
    <row r="5" spans="1:19" x14ac:dyDescent="0.35">
      <c r="A5" s="3">
        <f t="shared" ref="A5:A68" si="3">IFERROR(RANK(M5,$M$4:$M$103,1),"")</f>
        <v>9</v>
      </c>
      <c r="B5" s="3">
        <f t="shared" ref="B5:B6" si="4">IFERROR(RANK(P5,$P$4:$P$103,1),"")</f>
        <v>9</v>
      </c>
      <c r="C5" s="3" t="str">
        <f t="shared" ref="C5:C6" si="5">IFERROR(RANK(Q5,$Q$4:$Q$103,1),"")</f>
        <v/>
      </c>
      <c r="D5" s="3" t="str">
        <f t="shared" ref="D5:D68" si="6">IFERROR(RANK(R5,$R$4:$R$103,1),"")</f>
        <v/>
      </c>
      <c r="E5" s="3" t="str">
        <f t="shared" ref="E5:E68" si="7">IFERROR(RANK(S5,$S$4:$S$103,1),"")</f>
        <v/>
      </c>
      <c r="F5">
        <v>2</v>
      </c>
      <c r="G5">
        <v>9</v>
      </c>
      <c r="H5" s="2">
        <v>3.7754629629629631E-2</v>
      </c>
      <c r="K5" t="str">
        <f t="shared" ref="K5:K36" si="8">IFERROR(VLOOKUP(G5,Entries,2,FALSE),"")</f>
        <v>Eddie Gibson</v>
      </c>
      <c r="L5" s="12">
        <f t="shared" si="0"/>
        <v>6.9444444444444449E-3</v>
      </c>
      <c r="M5" s="2">
        <f t="shared" ref="M5:M68" si="9">IFERROR(H5-L5,"")</f>
        <v>3.0810185185185187E-2</v>
      </c>
      <c r="N5" t="str">
        <f t="shared" si="1"/>
        <v>Hunwick Harriers</v>
      </c>
      <c r="O5" s="1" t="str">
        <f t="shared" si="2"/>
        <v>M</v>
      </c>
      <c r="P5" s="2">
        <f t="shared" ref="P5:P68" si="10">IF($O5="M",$M5,"")</f>
        <v>3.0810185185185187E-2</v>
      </c>
      <c r="Q5" s="2" t="str">
        <f t="shared" ref="Q5:Q68" si="11">IF($O5="F",$M5,"")</f>
        <v/>
      </c>
      <c r="R5" s="2" t="str">
        <f t="shared" ref="R5:R68" si="12">IF(AND(O5="M",N5="Sedgefield Harriers"),H5,"")</f>
        <v/>
      </c>
      <c r="S5" s="2" t="str">
        <f t="shared" ref="S5:S68" si="13">IF(AND(O5="F",N5="Sedgefield Harriers"),H5,"")</f>
        <v/>
      </c>
    </row>
    <row r="6" spans="1:19" x14ac:dyDescent="0.35">
      <c r="A6" s="3">
        <f t="shared" si="3"/>
        <v>25</v>
      </c>
      <c r="B6" s="3" t="str">
        <f t="shared" si="4"/>
        <v/>
      </c>
      <c r="C6" s="3">
        <f t="shared" si="5"/>
        <v>8</v>
      </c>
      <c r="D6" s="3" t="str">
        <f t="shared" si="6"/>
        <v/>
      </c>
      <c r="E6" s="3">
        <f t="shared" si="7"/>
        <v>1</v>
      </c>
      <c r="F6">
        <v>3</v>
      </c>
      <c r="G6">
        <v>1</v>
      </c>
      <c r="H6" s="2">
        <v>3.9131944444444448E-2</v>
      </c>
      <c r="K6" t="str">
        <f t="shared" si="8"/>
        <v>Susan Milburn</v>
      </c>
      <c r="L6" s="12">
        <f t="shared" si="0"/>
        <v>2.0833333333333333E-3</v>
      </c>
      <c r="M6" s="2">
        <f t="shared" si="9"/>
        <v>3.7048611111111115E-2</v>
      </c>
      <c r="N6" t="str">
        <f t="shared" si="1"/>
        <v>Sedgefield Harriers</v>
      </c>
      <c r="O6" s="1" t="str">
        <f t="shared" si="2"/>
        <v>F</v>
      </c>
      <c r="P6" s="2" t="str">
        <f t="shared" si="10"/>
        <v/>
      </c>
      <c r="Q6" s="2">
        <f t="shared" si="11"/>
        <v>3.7048611111111115E-2</v>
      </c>
      <c r="R6" s="2" t="str">
        <f t="shared" si="12"/>
        <v/>
      </c>
      <c r="S6" s="2">
        <f t="shared" si="13"/>
        <v>3.9131944444444448E-2</v>
      </c>
    </row>
    <row r="7" spans="1:19" x14ac:dyDescent="0.35">
      <c r="A7" s="3">
        <f t="shared" si="3"/>
        <v>22</v>
      </c>
      <c r="B7" s="3" t="str">
        <f t="shared" ref="B7:B70" si="14">IFERROR(RANK(P7,$P$4:$P$103,1),"")</f>
        <v/>
      </c>
      <c r="C7" s="3">
        <f t="shared" ref="C7:C70" si="15">IFERROR(RANK(Q7,$Q$4:$Q$103,1),"")</f>
        <v>7</v>
      </c>
      <c r="D7" s="3" t="str">
        <f t="shared" si="6"/>
        <v/>
      </c>
      <c r="E7" s="3" t="str">
        <f t="shared" si="7"/>
        <v/>
      </c>
      <c r="F7">
        <v>4</v>
      </c>
      <c r="G7">
        <v>10</v>
      </c>
      <c r="H7" s="2">
        <v>3.9224537037037037E-2</v>
      </c>
      <c r="K7" t="str">
        <f t="shared" si="8"/>
        <v>Jacqueline Angus</v>
      </c>
      <c r="L7" s="12">
        <f t="shared" si="0"/>
        <v>3.4722222222222225E-3</v>
      </c>
      <c r="M7" s="2">
        <f>IFERROR(H7-L7,"")</f>
        <v>3.5752314814814813E-2</v>
      </c>
      <c r="N7" t="str">
        <f t="shared" si="1"/>
        <v>Hunwick Harriers</v>
      </c>
      <c r="O7" s="1" t="str">
        <f t="shared" si="2"/>
        <v>F</v>
      </c>
      <c r="P7" s="2" t="str">
        <f t="shared" si="10"/>
        <v/>
      </c>
      <c r="Q7" s="2">
        <f t="shared" si="11"/>
        <v>3.5752314814814813E-2</v>
      </c>
      <c r="R7" s="2" t="str">
        <f t="shared" si="12"/>
        <v/>
      </c>
      <c r="S7" s="2" t="str">
        <f t="shared" si="13"/>
        <v/>
      </c>
    </row>
    <row r="8" spans="1:19" x14ac:dyDescent="0.35">
      <c r="A8" s="3">
        <f t="shared" si="3"/>
        <v>7</v>
      </c>
      <c r="B8" s="3">
        <f t="shared" si="14"/>
        <v>7</v>
      </c>
      <c r="C8" s="3" t="str">
        <f t="shared" si="15"/>
        <v/>
      </c>
      <c r="D8" s="3" t="str">
        <f t="shared" si="6"/>
        <v/>
      </c>
      <c r="E8" s="3" t="str">
        <f t="shared" si="7"/>
        <v/>
      </c>
      <c r="F8">
        <v>5</v>
      </c>
      <c r="G8">
        <v>20</v>
      </c>
      <c r="H8" s="2">
        <v>3.9409722222222221E-2</v>
      </c>
      <c r="K8" t="str">
        <f t="shared" si="8"/>
        <v>Simon Russel</v>
      </c>
      <c r="L8" s="12">
        <f t="shared" si="0"/>
        <v>1.0416666666666666E-2</v>
      </c>
      <c r="M8" s="2">
        <f t="shared" si="9"/>
        <v>2.8993055555555557E-2</v>
      </c>
      <c r="N8" t="str">
        <f t="shared" si="1"/>
        <v>Stockton Striders</v>
      </c>
      <c r="O8" s="1" t="str">
        <f t="shared" si="2"/>
        <v>M</v>
      </c>
      <c r="P8" s="2">
        <f t="shared" si="10"/>
        <v>2.8993055555555557E-2</v>
      </c>
      <c r="Q8" s="2" t="str">
        <f t="shared" si="11"/>
        <v/>
      </c>
      <c r="R8" s="2" t="str">
        <f t="shared" si="12"/>
        <v/>
      </c>
      <c r="S8" s="2" t="str">
        <f t="shared" si="13"/>
        <v/>
      </c>
    </row>
    <row r="9" spans="1:19" x14ac:dyDescent="0.35">
      <c r="A9" s="3">
        <f t="shared" si="3"/>
        <v>1</v>
      </c>
      <c r="B9" s="3">
        <f t="shared" si="14"/>
        <v>1</v>
      </c>
      <c r="C9" s="3" t="str">
        <f t="shared" si="15"/>
        <v/>
      </c>
      <c r="D9" s="3">
        <f t="shared" si="6"/>
        <v>1</v>
      </c>
      <c r="E9" s="3" t="str">
        <f t="shared" si="7"/>
        <v/>
      </c>
      <c r="F9">
        <v>6</v>
      </c>
      <c r="G9">
        <v>7</v>
      </c>
      <c r="H9" s="2">
        <v>3.9791666666666663E-2</v>
      </c>
      <c r="K9" t="str">
        <f t="shared" si="8"/>
        <v>Rory Letts</v>
      </c>
      <c r="L9" s="12">
        <f t="shared" si="0"/>
        <v>1.3194444444444444E-2</v>
      </c>
      <c r="M9" s="2">
        <f t="shared" si="9"/>
        <v>2.6597222222222217E-2</v>
      </c>
      <c r="N9" t="str">
        <f t="shared" si="1"/>
        <v>Sedgefield Harriers</v>
      </c>
      <c r="O9" s="1" t="str">
        <f t="shared" si="2"/>
        <v>M</v>
      </c>
      <c r="P9" s="2">
        <f t="shared" si="10"/>
        <v>2.6597222222222217E-2</v>
      </c>
      <c r="Q9" s="2" t="str">
        <f t="shared" si="11"/>
        <v/>
      </c>
      <c r="R9" s="2">
        <f t="shared" si="12"/>
        <v>3.9791666666666663E-2</v>
      </c>
      <c r="S9" s="2" t="str">
        <f t="shared" si="13"/>
        <v/>
      </c>
    </row>
    <row r="10" spans="1:19" x14ac:dyDescent="0.35">
      <c r="A10" s="3">
        <f t="shared" si="3"/>
        <v>4</v>
      </c>
      <c r="B10" s="3">
        <f t="shared" si="14"/>
        <v>4</v>
      </c>
      <c r="C10" s="3" t="str">
        <f t="shared" si="15"/>
        <v/>
      </c>
      <c r="D10" s="3" t="str">
        <f t="shared" si="6"/>
        <v/>
      </c>
      <c r="E10" s="3" t="str">
        <f t="shared" si="7"/>
        <v/>
      </c>
      <c r="F10">
        <v>7</v>
      </c>
      <c r="G10">
        <v>14</v>
      </c>
      <c r="H10" s="2">
        <v>4.0381944444444443E-2</v>
      </c>
      <c r="K10" t="str">
        <f t="shared" si="8"/>
        <v>Gary Mclean</v>
      </c>
      <c r="L10" s="12">
        <f t="shared" si="0"/>
        <v>1.2500000000000001E-2</v>
      </c>
      <c r="M10" s="2">
        <f t="shared" si="9"/>
        <v>2.7881944444444442E-2</v>
      </c>
      <c r="N10" t="str">
        <f t="shared" si="1"/>
        <v>Hunwick Harriers</v>
      </c>
      <c r="O10" s="1" t="str">
        <f t="shared" si="2"/>
        <v>M</v>
      </c>
      <c r="P10" s="2">
        <f t="shared" si="10"/>
        <v>2.7881944444444442E-2</v>
      </c>
      <c r="Q10" s="2" t="str">
        <f t="shared" si="11"/>
        <v/>
      </c>
      <c r="R10" s="2" t="str">
        <f t="shared" si="12"/>
        <v/>
      </c>
      <c r="S10" s="2" t="str">
        <f t="shared" si="13"/>
        <v/>
      </c>
    </row>
    <row r="11" spans="1:19" x14ac:dyDescent="0.35">
      <c r="A11" s="3">
        <f t="shared" si="3"/>
        <v>11</v>
      </c>
      <c r="B11" s="3">
        <f t="shared" si="14"/>
        <v>11</v>
      </c>
      <c r="C11" s="3" t="str">
        <f t="shared" si="15"/>
        <v/>
      </c>
      <c r="D11" s="3">
        <f t="shared" si="6"/>
        <v>2</v>
      </c>
      <c r="E11" s="3" t="str">
        <f t="shared" si="7"/>
        <v/>
      </c>
      <c r="F11">
        <v>8</v>
      </c>
      <c r="G11">
        <v>17</v>
      </c>
      <c r="H11" s="2">
        <v>4.0601851851851854E-2</v>
      </c>
      <c r="K11" t="str">
        <f t="shared" si="8"/>
        <v>Ian Hedley</v>
      </c>
      <c r="L11" s="12">
        <f t="shared" si="0"/>
        <v>9.0277777777777769E-3</v>
      </c>
      <c r="M11" s="2">
        <f t="shared" si="9"/>
        <v>3.1574074074074074E-2</v>
      </c>
      <c r="N11" t="str">
        <f t="shared" si="1"/>
        <v>Sedgefield Harriers</v>
      </c>
      <c r="O11" s="1" t="str">
        <f t="shared" si="2"/>
        <v>M</v>
      </c>
      <c r="P11" s="2">
        <f t="shared" si="10"/>
        <v>3.1574074074074074E-2</v>
      </c>
      <c r="Q11" s="2" t="str">
        <f t="shared" si="11"/>
        <v/>
      </c>
      <c r="R11" s="2">
        <f t="shared" si="12"/>
        <v>4.0601851851851854E-2</v>
      </c>
      <c r="S11" s="2" t="str">
        <f t="shared" si="13"/>
        <v/>
      </c>
    </row>
    <row r="12" spans="1:19" x14ac:dyDescent="0.35">
      <c r="A12" s="3">
        <f t="shared" si="3"/>
        <v>12</v>
      </c>
      <c r="B12" s="3" t="str">
        <f t="shared" si="14"/>
        <v/>
      </c>
      <c r="C12" s="3">
        <f t="shared" si="15"/>
        <v>1</v>
      </c>
      <c r="D12" s="3" t="str">
        <f t="shared" si="6"/>
        <v/>
      </c>
      <c r="E12" s="3">
        <f t="shared" si="7"/>
        <v>2</v>
      </c>
      <c r="F12">
        <v>9</v>
      </c>
      <c r="G12">
        <v>68</v>
      </c>
      <c r="H12" s="2">
        <v>4.0671296296296296E-2</v>
      </c>
      <c r="K12" t="str">
        <f t="shared" si="8"/>
        <v>Jane Spink</v>
      </c>
      <c r="L12" s="12">
        <f t="shared" si="0"/>
        <v>8.3333333333333332E-3</v>
      </c>
      <c r="M12" s="2">
        <f t="shared" si="9"/>
        <v>3.2337962962962964E-2</v>
      </c>
      <c r="N12" t="str">
        <f t="shared" si="1"/>
        <v>Sedgefield Harriers</v>
      </c>
      <c r="O12" s="1" t="str">
        <f t="shared" si="2"/>
        <v>F</v>
      </c>
      <c r="P12" s="2" t="str">
        <f t="shared" si="10"/>
        <v/>
      </c>
      <c r="Q12" s="2">
        <f t="shared" si="11"/>
        <v>3.2337962962962964E-2</v>
      </c>
      <c r="R12" s="2" t="str">
        <f t="shared" si="12"/>
        <v/>
      </c>
      <c r="S12" s="2">
        <f t="shared" si="13"/>
        <v>4.0671296296296296E-2</v>
      </c>
    </row>
    <row r="13" spans="1:19" x14ac:dyDescent="0.35">
      <c r="A13" s="3">
        <f t="shared" si="3"/>
        <v>14</v>
      </c>
      <c r="B13" s="3" t="str">
        <f t="shared" si="14"/>
        <v/>
      </c>
      <c r="C13" s="3">
        <f t="shared" si="15"/>
        <v>3</v>
      </c>
      <c r="D13" s="3" t="str">
        <f t="shared" si="6"/>
        <v/>
      </c>
      <c r="E13" s="3">
        <f t="shared" si="7"/>
        <v>3</v>
      </c>
      <c r="F13">
        <v>10</v>
      </c>
      <c r="G13">
        <v>27</v>
      </c>
      <c r="H13" s="2">
        <v>4.1087962962962958E-2</v>
      </c>
      <c r="K13" t="str">
        <f t="shared" si="8"/>
        <v>Paula Bayles</v>
      </c>
      <c r="L13" s="12">
        <f t="shared" si="0"/>
        <v>7.6388888888888886E-3</v>
      </c>
      <c r="M13" s="2">
        <f t="shared" si="9"/>
        <v>3.3449074074074069E-2</v>
      </c>
      <c r="N13" t="str">
        <f t="shared" si="1"/>
        <v>Sedgefield Harriers</v>
      </c>
      <c r="O13" s="1" t="str">
        <f t="shared" si="2"/>
        <v>F</v>
      </c>
      <c r="P13" s="2" t="str">
        <f t="shared" si="10"/>
        <v/>
      </c>
      <c r="Q13" s="2">
        <f t="shared" si="11"/>
        <v>3.3449074074074069E-2</v>
      </c>
      <c r="R13" s="2" t="str">
        <f t="shared" si="12"/>
        <v/>
      </c>
      <c r="S13" s="2">
        <f t="shared" si="13"/>
        <v>4.1087962962962958E-2</v>
      </c>
    </row>
    <row r="14" spans="1:19" x14ac:dyDescent="0.35">
      <c r="A14" s="3">
        <f t="shared" si="3"/>
        <v>23</v>
      </c>
      <c r="B14" s="3">
        <f t="shared" si="14"/>
        <v>16</v>
      </c>
      <c r="C14" s="3" t="str">
        <f t="shared" si="15"/>
        <v/>
      </c>
      <c r="D14" s="3">
        <f t="shared" si="6"/>
        <v>3</v>
      </c>
      <c r="E14" s="3" t="str">
        <f t="shared" si="7"/>
        <v/>
      </c>
      <c r="F14">
        <v>11</v>
      </c>
      <c r="G14">
        <v>4</v>
      </c>
      <c r="H14" s="2">
        <v>4.1134259259259259E-2</v>
      </c>
      <c r="K14" t="str">
        <f t="shared" si="8"/>
        <v>Paul Cowell</v>
      </c>
      <c r="L14" s="12">
        <f t="shared" si="0"/>
        <v>4.8611111111111112E-3</v>
      </c>
      <c r="M14" s="2">
        <f t="shared" si="9"/>
        <v>3.6273148148148152E-2</v>
      </c>
      <c r="N14" t="str">
        <f t="shared" si="1"/>
        <v>Sedgefield Harriers</v>
      </c>
      <c r="O14" s="1" t="str">
        <f t="shared" si="2"/>
        <v>M</v>
      </c>
      <c r="P14" s="2">
        <f t="shared" si="10"/>
        <v>3.6273148148148152E-2</v>
      </c>
      <c r="Q14" s="2" t="str">
        <f t="shared" si="11"/>
        <v/>
      </c>
      <c r="R14" s="2">
        <f t="shared" si="12"/>
        <v>4.1134259259259259E-2</v>
      </c>
      <c r="S14" s="2" t="str">
        <f t="shared" si="13"/>
        <v/>
      </c>
    </row>
    <row r="15" spans="1:19" x14ac:dyDescent="0.35">
      <c r="A15" s="3">
        <f t="shared" si="3"/>
        <v>21</v>
      </c>
      <c r="B15" s="3">
        <f t="shared" si="14"/>
        <v>15</v>
      </c>
      <c r="C15" s="3" t="str">
        <f t="shared" si="15"/>
        <v/>
      </c>
      <c r="D15" s="3" t="str">
        <f t="shared" si="6"/>
        <v/>
      </c>
      <c r="E15" s="3" t="str">
        <f t="shared" si="7"/>
        <v/>
      </c>
      <c r="F15">
        <v>12</v>
      </c>
      <c r="G15">
        <v>13</v>
      </c>
      <c r="H15" s="2">
        <v>4.1296296296296296E-2</v>
      </c>
      <c r="K15" t="str">
        <f t="shared" si="8"/>
        <v>Andrew Bennet</v>
      </c>
      <c r="L15" s="12">
        <f t="shared" si="0"/>
        <v>6.2500000000000003E-3</v>
      </c>
      <c r="M15" s="2">
        <f t="shared" si="9"/>
        <v>3.5046296296296298E-2</v>
      </c>
      <c r="N15" t="str">
        <f t="shared" si="1"/>
        <v>Esk Valley</v>
      </c>
      <c r="O15" s="1" t="str">
        <f t="shared" si="2"/>
        <v>M</v>
      </c>
      <c r="P15" s="2">
        <f t="shared" si="10"/>
        <v>3.5046296296296298E-2</v>
      </c>
      <c r="Q15" s="2" t="str">
        <f t="shared" si="11"/>
        <v/>
      </c>
      <c r="R15" s="2" t="str">
        <f t="shared" si="12"/>
        <v/>
      </c>
      <c r="S15" s="2" t="str">
        <f t="shared" si="13"/>
        <v/>
      </c>
    </row>
    <row r="16" spans="1:19" x14ac:dyDescent="0.35">
      <c r="A16" s="3">
        <f t="shared" si="3"/>
        <v>24</v>
      </c>
      <c r="B16" s="3">
        <f t="shared" si="14"/>
        <v>17</v>
      </c>
      <c r="C16" s="3" t="str">
        <f t="shared" si="15"/>
        <v/>
      </c>
      <c r="D16" s="3">
        <f t="shared" si="6"/>
        <v>4</v>
      </c>
      <c r="E16" s="3" t="str">
        <f t="shared" si="7"/>
        <v/>
      </c>
      <c r="F16">
        <v>13</v>
      </c>
      <c r="G16">
        <v>3</v>
      </c>
      <c r="H16" s="2">
        <v>4.1342592592592591E-2</v>
      </c>
      <c r="K16" t="str">
        <f t="shared" si="8"/>
        <v>Matt Cooke</v>
      </c>
      <c r="L16" s="12">
        <f t="shared" si="0"/>
        <v>4.8611111111111112E-3</v>
      </c>
      <c r="M16" s="2">
        <f t="shared" si="9"/>
        <v>3.6481481481481476E-2</v>
      </c>
      <c r="N16" t="str">
        <f t="shared" si="1"/>
        <v>Sedgefield Harriers</v>
      </c>
      <c r="O16" s="1" t="str">
        <f t="shared" si="2"/>
        <v>M</v>
      </c>
      <c r="P16" s="2">
        <f t="shared" si="10"/>
        <v>3.6481481481481476E-2</v>
      </c>
      <c r="Q16" s="2" t="str">
        <f t="shared" si="11"/>
        <v/>
      </c>
      <c r="R16" s="2">
        <f t="shared" si="12"/>
        <v>4.1342592592592591E-2</v>
      </c>
      <c r="S16" s="2" t="str">
        <f t="shared" si="13"/>
        <v/>
      </c>
    </row>
    <row r="17" spans="1:19" x14ac:dyDescent="0.35">
      <c r="A17" s="3">
        <f t="shared" si="3"/>
        <v>26</v>
      </c>
      <c r="B17" s="3" t="str">
        <f t="shared" si="14"/>
        <v/>
      </c>
      <c r="C17" s="3">
        <f t="shared" si="15"/>
        <v>9</v>
      </c>
      <c r="D17" s="3" t="str">
        <f t="shared" si="6"/>
        <v/>
      </c>
      <c r="E17" s="3" t="str">
        <f t="shared" si="7"/>
        <v/>
      </c>
      <c r="F17">
        <v>14</v>
      </c>
      <c r="G17">
        <v>22</v>
      </c>
      <c r="H17" s="2">
        <v>4.1412037037037039E-2</v>
      </c>
      <c r="K17" t="str">
        <f t="shared" si="8"/>
        <v>Anna Haycock</v>
      </c>
      <c r="L17" s="12">
        <f t="shared" si="0"/>
        <v>3.4722222222222225E-3</v>
      </c>
      <c r="M17" s="2">
        <f t="shared" si="9"/>
        <v>3.7939814814814815E-2</v>
      </c>
      <c r="N17" t="str">
        <f t="shared" si="1"/>
        <v>Warwick Uni Athletics and Cross Country</v>
      </c>
      <c r="O17" s="1" t="str">
        <f t="shared" si="2"/>
        <v>F</v>
      </c>
      <c r="P17" s="2" t="str">
        <f t="shared" si="10"/>
        <v/>
      </c>
      <c r="Q17" s="2">
        <f t="shared" si="11"/>
        <v>3.7939814814814815E-2</v>
      </c>
      <c r="R17" s="2" t="str">
        <f t="shared" si="12"/>
        <v/>
      </c>
      <c r="S17" s="2" t="str">
        <f t="shared" si="13"/>
        <v/>
      </c>
    </row>
    <row r="18" spans="1:19" x14ac:dyDescent="0.35">
      <c r="A18" s="3">
        <f t="shared" si="3"/>
        <v>8</v>
      </c>
      <c r="B18" s="3">
        <f t="shared" si="14"/>
        <v>8</v>
      </c>
      <c r="C18" s="3" t="str">
        <f t="shared" si="15"/>
        <v/>
      </c>
      <c r="D18" s="3">
        <f t="shared" si="6"/>
        <v>5</v>
      </c>
      <c r="E18" s="3" t="str">
        <f t="shared" si="7"/>
        <v/>
      </c>
      <c r="F18">
        <v>15</v>
      </c>
      <c r="G18">
        <v>21</v>
      </c>
      <c r="H18" s="2">
        <v>4.1666666666666664E-2</v>
      </c>
      <c r="K18" t="str">
        <f t="shared" si="8"/>
        <v>John Haycock</v>
      </c>
      <c r="L18" s="12">
        <f t="shared" si="0"/>
        <v>1.1805555555555557E-2</v>
      </c>
      <c r="M18" s="2">
        <f t="shared" si="9"/>
        <v>2.9861111111111109E-2</v>
      </c>
      <c r="N18" t="str">
        <f t="shared" si="1"/>
        <v>Sedgefield Harriers</v>
      </c>
      <c r="O18" s="1" t="str">
        <f t="shared" si="2"/>
        <v>M</v>
      </c>
      <c r="P18" s="2">
        <f t="shared" si="10"/>
        <v>2.9861111111111109E-2</v>
      </c>
      <c r="Q18" s="2" t="str">
        <f t="shared" si="11"/>
        <v/>
      </c>
      <c r="R18" s="2">
        <f t="shared" si="12"/>
        <v>4.1666666666666664E-2</v>
      </c>
      <c r="S18" s="2" t="str">
        <f t="shared" si="13"/>
        <v/>
      </c>
    </row>
    <row r="19" spans="1:19" x14ac:dyDescent="0.35">
      <c r="A19" s="3">
        <f t="shared" si="3"/>
        <v>13</v>
      </c>
      <c r="B19" s="3" t="str">
        <f t="shared" si="14"/>
        <v/>
      </c>
      <c r="C19" s="3">
        <f t="shared" si="15"/>
        <v>2</v>
      </c>
      <c r="D19" s="3" t="str">
        <f t="shared" si="6"/>
        <v/>
      </c>
      <c r="E19" s="3">
        <f t="shared" si="7"/>
        <v>4</v>
      </c>
      <c r="F19">
        <v>16</v>
      </c>
      <c r="G19">
        <v>25</v>
      </c>
      <c r="H19" s="2">
        <v>4.1759259259259253E-2</v>
      </c>
      <c r="K19" t="str">
        <f t="shared" si="8"/>
        <v>Abbie Walker</v>
      </c>
      <c r="L19" s="12">
        <f t="shared" si="0"/>
        <v>9.0277777777777769E-3</v>
      </c>
      <c r="M19" s="2">
        <f t="shared" si="9"/>
        <v>3.2731481481481473E-2</v>
      </c>
      <c r="N19" t="str">
        <f t="shared" si="1"/>
        <v>Sedgefield Harriers</v>
      </c>
      <c r="O19" s="1" t="str">
        <f t="shared" si="2"/>
        <v>F</v>
      </c>
      <c r="P19" s="2" t="str">
        <f t="shared" si="10"/>
        <v/>
      </c>
      <c r="Q19" s="2">
        <f t="shared" si="11"/>
        <v>3.2731481481481473E-2</v>
      </c>
      <c r="R19" s="2" t="str">
        <f t="shared" si="12"/>
        <v/>
      </c>
      <c r="S19" s="2">
        <f t="shared" si="13"/>
        <v>4.1759259259259253E-2</v>
      </c>
    </row>
    <row r="20" spans="1:19" x14ac:dyDescent="0.35">
      <c r="A20" s="3">
        <f t="shared" si="3"/>
        <v>3</v>
      </c>
      <c r="B20" s="3">
        <f t="shared" si="14"/>
        <v>3</v>
      </c>
      <c r="C20" s="3" t="str">
        <f t="shared" si="15"/>
        <v/>
      </c>
      <c r="D20" s="3">
        <f t="shared" si="6"/>
        <v>6</v>
      </c>
      <c r="E20" s="3" t="str">
        <f t="shared" si="7"/>
        <v/>
      </c>
      <c r="F20">
        <v>17</v>
      </c>
      <c r="G20">
        <v>26</v>
      </c>
      <c r="H20" s="2">
        <v>4.1782407407407407E-2</v>
      </c>
      <c r="K20" t="str">
        <f t="shared" si="8"/>
        <v>Stuart Ord</v>
      </c>
      <c r="L20" s="12">
        <f t="shared" si="0"/>
        <v>1.4583333333333334E-2</v>
      </c>
      <c r="M20" s="2">
        <f t="shared" si="9"/>
        <v>2.7199074074074073E-2</v>
      </c>
      <c r="N20" t="str">
        <f t="shared" si="1"/>
        <v>Sedgefield Harriers</v>
      </c>
      <c r="O20" s="1" t="str">
        <f t="shared" si="2"/>
        <v>M</v>
      </c>
      <c r="P20" s="2">
        <f t="shared" si="10"/>
        <v>2.7199074074074073E-2</v>
      </c>
      <c r="Q20" s="2" t="str">
        <f t="shared" si="11"/>
        <v/>
      </c>
      <c r="R20" s="2">
        <f t="shared" si="12"/>
        <v>4.1782407407407407E-2</v>
      </c>
      <c r="S20" s="2" t="str">
        <f t="shared" si="13"/>
        <v/>
      </c>
    </row>
    <row r="21" spans="1:19" x14ac:dyDescent="0.35">
      <c r="A21" s="3">
        <f t="shared" si="3"/>
        <v>10</v>
      </c>
      <c r="B21" s="3">
        <f t="shared" si="14"/>
        <v>10</v>
      </c>
      <c r="C21" s="3" t="str">
        <f t="shared" si="15"/>
        <v/>
      </c>
      <c r="D21" s="3" t="str">
        <f t="shared" si="6"/>
        <v/>
      </c>
      <c r="E21" s="3" t="str">
        <f t="shared" si="7"/>
        <v/>
      </c>
      <c r="F21">
        <v>18</v>
      </c>
      <c r="G21">
        <v>67</v>
      </c>
      <c r="H21" s="2">
        <v>4.2141203703703702E-2</v>
      </c>
      <c r="K21" t="str">
        <f t="shared" si="8"/>
        <v>Gareth Hamblin</v>
      </c>
      <c r="L21" s="12">
        <f t="shared" si="0"/>
        <v>1.111111111111111E-2</v>
      </c>
      <c r="M21" s="2">
        <f t="shared" si="9"/>
        <v>3.1030092592592592E-2</v>
      </c>
      <c r="N21" t="str">
        <f t="shared" si="1"/>
        <v>Aycliffe Running Club</v>
      </c>
      <c r="O21" s="1" t="str">
        <f t="shared" si="2"/>
        <v>M</v>
      </c>
      <c r="P21" s="2">
        <f t="shared" si="10"/>
        <v>3.1030092592592592E-2</v>
      </c>
      <c r="Q21" s="2" t="str">
        <f t="shared" si="11"/>
        <v/>
      </c>
      <c r="R21" s="2" t="str">
        <f t="shared" si="12"/>
        <v/>
      </c>
      <c r="S21" s="2" t="str">
        <f t="shared" si="13"/>
        <v/>
      </c>
    </row>
    <row r="22" spans="1:19" x14ac:dyDescent="0.35">
      <c r="A22" s="3">
        <f t="shared" si="3"/>
        <v>2</v>
      </c>
      <c r="B22" s="3">
        <f t="shared" si="14"/>
        <v>2</v>
      </c>
      <c r="C22" s="3" t="str">
        <f t="shared" si="15"/>
        <v/>
      </c>
      <c r="D22" s="3">
        <f t="shared" si="6"/>
        <v>7</v>
      </c>
      <c r="E22" s="3" t="str">
        <f t="shared" si="7"/>
        <v/>
      </c>
      <c r="F22">
        <v>19</v>
      </c>
      <c r="G22">
        <v>12</v>
      </c>
      <c r="H22" s="2">
        <v>4.2175925925925922E-2</v>
      </c>
      <c r="K22" t="str">
        <f t="shared" si="8"/>
        <v>Chris Lines</v>
      </c>
      <c r="L22" s="12">
        <f t="shared" si="0"/>
        <v>1.5277777777777777E-2</v>
      </c>
      <c r="M22" s="2">
        <f t="shared" si="9"/>
        <v>2.6898148148148143E-2</v>
      </c>
      <c r="N22" t="str">
        <f t="shared" si="1"/>
        <v>Sedgefield Harriers</v>
      </c>
      <c r="O22" s="1" t="str">
        <f t="shared" si="2"/>
        <v>M</v>
      </c>
      <c r="P22" s="2">
        <f t="shared" si="10"/>
        <v>2.6898148148148143E-2</v>
      </c>
      <c r="Q22" s="2" t="str">
        <f t="shared" si="11"/>
        <v/>
      </c>
      <c r="R22" s="2">
        <f t="shared" si="12"/>
        <v>4.2175925925925922E-2</v>
      </c>
      <c r="S22" s="2" t="str">
        <f t="shared" si="13"/>
        <v/>
      </c>
    </row>
    <row r="23" spans="1:19" x14ac:dyDescent="0.35">
      <c r="A23" s="3">
        <f t="shared" si="3"/>
        <v>16</v>
      </c>
      <c r="B23" s="3">
        <f t="shared" si="14"/>
        <v>13</v>
      </c>
      <c r="C23" s="3" t="str">
        <f t="shared" si="15"/>
        <v/>
      </c>
      <c r="D23" s="3" t="str">
        <f t="shared" si="6"/>
        <v/>
      </c>
      <c r="E23" s="3" t="str">
        <f t="shared" si="7"/>
        <v/>
      </c>
      <c r="F23">
        <v>20</v>
      </c>
      <c r="G23">
        <v>24</v>
      </c>
      <c r="H23" s="2">
        <v>4.2465277777777775E-2</v>
      </c>
      <c r="K23" t="str">
        <f t="shared" si="8"/>
        <v>Alister Robson</v>
      </c>
      <c r="L23" s="12">
        <f t="shared" si="0"/>
        <v>8.3333333333333332E-3</v>
      </c>
      <c r="M23" s="2">
        <f t="shared" si="9"/>
        <v>3.4131944444444444E-2</v>
      </c>
      <c r="N23" t="str">
        <f t="shared" si="1"/>
        <v>Fetcheveryone RC</v>
      </c>
      <c r="O23" s="1" t="str">
        <f t="shared" si="2"/>
        <v>M</v>
      </c>
      <c r="P23" s="2">
        <f t="shared" si="10"/>
        <v>3.4131944444444444E-2</v>
      </c>
      <c r="Q23" s="2" t="str">
        <f t="shared" si="11"/>
        <v/>
      </c>
      <c r="R23" s="2" t="str">
        <f t="shared" si="12"/>
        <v/>
      </c>
      <c r="S23" s="2" t="str">
        <f t="shared" si="13"/>
        <v/>
      </c>
    </row>
    <row r="24" spans="1:19" x14ac:dyDescent="0.35">
      <c r="A24" s="3">
        <f t="shared" si="3"/>
        <v>15</v>
      </c>
      <c r="B24" s="3">
        <f t="shared" si="14"/>
        <v>12</v>
      </c>
      <c r="C24" s="3" t="str">
        <f t="shared" si="15"/>
        <v/>
      </c>
      <c r="D24" s="3" t="str">
        <f t="shared" si="6"/>
        <v/>
      </c>
      <c r="E24" s="3" t="str">
        <f t="shared" si="7"/>
        <v/>
      </c>
      <c r="F24">
        <v>21</v>
      </c>
      <c r="G24">
        <v>18</v>
      </c>
      <c r="H24" s="2">
        <v>4.2569444444444444E-2</v>
      </c>
      <c r="K24" t="str">
        <f t="shared" si="8"/>
        <v>Shaun Dodd</v>
      </c>
      <c r="L24" s="12">
        <f t="shared" si="0"/>
        <v>9.0277777777777769E-3</v>
      </c>
      <c r="M24" s="2">
        <f t="shared" si="9"/>
        <v>3.3541666666666664E-2</v>
      </c>
      <c r="N24" t="str">
        <f t="shared" si="1"/>
        <v>Aycliffe Running Club</v>
      </c>
      <c r="O24" s="1" t="str">
        <f t="shared" si="2"/>
        <v>M</v>
      </c>
      <c r="P24" s="2">
        <f t="shared" si="10"/>
        <v>3.3541666666666664E-2</v>
      </c>
      <c r="Q24" s="2" t="str">
        <f t="shared" si="11"/>
        <v/>
      </c>
      <c r="R24" s="2" t="str">
        <f t="shared" si="12"/>
        <v/>
      </c>
      <c r="S24" s="2" t="str">
        <f t="shared" si="13"/>
        <v/>
      </c>
    </row>
    <row r="25" spans="1:19" x14ac:dyDescent="0.35">
      <c r="A25" s="3">
        <f t="shared" si="3"/>
        <v>6</v>
      </c>
      <c r="B25" s="3">
        <f t="shared" si="14"/>
        <v>6</v>
      </c>
      <c r="C25" s="3" t="str">
        <f t="shared" si="15"/>
        <v/>
      </c>
      <c r="D25" s="3">
        <f t="shared" si="6"/>
        <v>8</v>
      </c>
      <c r="E25" s="3" t="str">
        <f t="shared" si="7"/>
        <v/>
      </c>
      <c r="F25">
        <v>22</v>
      </c>
      <c r="G25">
        <v>23</v>
      </c>
      <c r="H25" s="2">
        <v>4.2812500000000003E-2</v>
      </c>
      <c r="K25" t="str">
        <f t="shared" si="8"/>
        <v>Roger Whitehill</v>
      </c>
      <c r="L25" s="12">
        <f t="shared" si="0"/>
        <v>1.388888888888889E-2</v>
      </c>
      <c r="M25" s="2">
        <f t="shared" si="9"/>
        <v>2.8923611111111115E-2</v>
      </c>
      <c r="N25" t="str">
        <f t="shared" si="1"/>
        <v>Sedgefield Harriers</v>
      </c>
      <c r="O25" s="1" t="str">
        <f t="shared" si="2"/>
        <v>M</v>
      </c>
      <c r="P25" s="2">
        <f t="shared" si="10"/>
        <v>2.8923611111111115E-2</v>
      </c>
      <c r="Q25" s="2" t="str">
        <f t="shared" si="11"/>
        <v/>
      </c>
      <c r="R25" s="2">
        <f t="shared" si="12"/>
        <v>4.2812500000000003E-2</v>
      </c>
      <c r="S25" s="2" t="str">
        <f t="shared" si="13"/>
        <v/>
      </c>
    </row>
    <row r="26" spans="1:19" x14ac:dyDescent="0.35">
      <c r="A26" s="3">
        <f t="shared" si="3"/>
        <v>19</v>
      </c>
      <c r="B26" s="3">
        <f t="shared" si="14"/>
        <v>14</v>
      </c>
      <c r="C26" s="3" t="str">
        <f t="shared" si="15"/>
        <v/>
      </c>
      <c r="D26" s="3">
        <f t="shared" si="6"/>
        <v>9</v>
      </c>
      <c r="E26" s="3" t="str">
        <f t="shared" si="7"/>
        <v/>
      </c>
      <c r="F26">
        <v>23</v>
      </c>
      <c r="G26">
        <v>28</v>
      </c>
      <c r="H26" s="2">
        <v>4.3263888888888886E-2</v>
      </c>
      <c r="K26" t="str">
        <f t="shared" si="8"/>
        <v>Jonathan Wallace</v>
      </c>
      <c r="L26" s="12">
        <f t="shared" si="0"/>
        <v>8.3333333333333332E-3</v>
      </c>
      <c r="M26" s="2">
        <f t="shared" si="9"/>
        <v>3.4930555555555555E-2</v>
      </c>
      <c r="N26" t="str">
        <f t="shared" si="1"/>
        <v>Sedgefield Harriers</v>
      </c>
      <c r="O26" s="1" t="str">
        <f t="shared" si="2"/>
        <v>M</v>
      </c>
      <c r="P26" s="2">
        <f t="shared" si="10"/>
        <v>3.4930555555555555E-2</v>
      </c>
      <c r="Q26" s="2" t="str">
        <f t="shared" si="11"/>
        <v/>
      </c>
      <c r="R26" s="2">
        <f t="shared" si="12"/>
        <v>4.3263888888888886E-2</v>
      </c>
      <c r="S26" s="2" t="str">
        <f t="shared" si="13"/>
        <v/>
      </c>
    </row>
    <row r="27" spans="1:19" x14ac:dyDescent="0.35">
      <c r="A27" s="3">
        <f t="shared" si="3"/>
        <v>5</v>
      </c>
      <c r="B27" s="3">
        <f t="shared" si="14"/>
        <v>5</v>
      </c>
      <c r="C27" s="3" t="str">
        <f t="shared" si="15"/>
        <v/>
      </c>
      <c r="D27" s="3">
        <f t="shared" si="6"/>
        <v>10</v>
      </c>
      <c r="E27" s="3" t="str">
        <f t="shared" si="7"/>
        <v/>
      </c>
      <c r="F27">
        <v>24</v>
      </c>
      <c r="G27">
        <v>15</v>
      </c>
      <c r="H27" s="2">
        <v>4.3298611111111114E-2</v>
      </c>
      <c r="K27" t="str">
        <f t="shared" si="8"/>
        <v>Mil Walton</v>
      </c>
      <c r="L27" s="12">
        <f t="shared" si="0"/>
        <v>1.5277777777777777E-2</v>
      </c>
      <c r="M27" s="2">
        <f t="shared" si="9"/>
        <v>2.8020833333333335E-2</v>
      </c>
      <c r="N27" t="str">
        <f t="shared" si="1"/>
        <v>Sedgefield Harriers</v>
      </c>
      <c r="O27" s="1" t="str">
        <f t="shared" si="2"/>
        <v>M</v>
      </c>
      <c r="P27" s="2">
        <f t="shared" si="10"/>
        <v>2.8020833333333335E-2</v>
      </c>
      <c r="Q27" s="2" t="str">
        <f t="shared" si="11"/>
        <v/>
      </c>
      <c r="R27" s="2">
        <f t="shared" si="12"/>
        <v>4.3298611111111114E-2</v>
      </c>
      <c r="S27" s="2" t="str">
        <f t="shared" si="13"/>
        <v/>
      </c>
    </row>
    <row r="28" spans="1:19" x14ac:dyDescent="0.35">
      <c r="A28" s="3">
        <f t="shared" si="3"/>
        <v>18</v>
      </c>
      <c r="B28" s="3" t="str">
        <f t="shared" si="14"/>
        <v/>
      </c>
      <c r="C28" s="3">
        <f t="shared" si="15"/>
        <v>5</v>
      </c>
      <c r="D28" s="3" t="str">
        <f t="shared" si="6"/>
        <v/>
      </c>
      <c r="E28" s="3">
        <f t="shared" si="7"/>
        <v>5</v>
      </c>
      <c r="F28">
        <v>25</v>
      </c>
      <c r="G28">
        <v>6</v>
      </c>
      <c r="H28" s="2">
        <v>4.465277777777777E-2</v>
      </c>
      <c r="K28" t="str">
        <f t="shared" si="8"/>
        <v>Claire Lee</v>
      </c>
      <c r="L28" s="12">
        <f t="shared" si="0"/>
        <v>9.7222222222222224E-3</v>
      </c>
      <c r="M28" s="2">
        <f t="shared" si="9"/>
        <v>3.4930555555555548E-2</v>
      </c>
      <c r="N28" t="str">
        <f t="shared" si="1"/>
        <v>Sedgefield Harriers</v>
      </c>
      <c r="O28" s="1" t="str">
        <f t="shared" si="2"/>
        <v>F</v>
      </c>
      <c r="P28" s="2" t="str">
        <f t="shared" si="10"/>
        <v/>
      </c>
      <c r="Q28" s="2">
        <f t="shared" si="11"/>
        <v>3.4930555555555548E-2</v>
      </c>
      <c r="R28" s="2" t="str">
        <f t="shared" si="12"/>
        <v/>
      </c>
      <c r="S28" s="2">
        <f t="shared" si="13"/>
        <v>4.465277777777777E-2</v>
      </c>
    </row>
    <row r="29" spans="1:19" x14ac:dyDescent="0.35">
      <c r="A29" s="3">
        <f t="shared" si="3"/>
        <v>20</v>
      </c>
      <c r="B29" s="3" t="str">
        <f t="shared" si="14"/>
        <v/>
      </c>
      <c r="C29" s="3">
        <f t="shared" si="15"/>
        <v>6</v>
      </c>
      <c r="D29" s="3" t="str">
        <f t="shared" si="6"/>
        <v/>
      </c>
      <c r="E29" s="3">
        <f t="shared" si="7"/>
        <v>6</v>
      </c>
      <c r="F29">
        <v>26</v>
      </c>
      <c r="G29">
        <v>5</v>
      </c>
      <c r="H29" s="2">
        <v>4.4653935185185178E-2</v>
      </c>
      <c r="K29" t="str">
        <f t="shared" si="8"/>
        <v>Rosie Warnett</v>
      </c>
      <c r="L29" s="12">
        <f t="shared" si="0"/>
        <v>9.7222222222222224E-3</v>
      </c>
      <c r="M29" s="2">
        <f t="shared" si="9"/>
        <v>3.4931712962962956E-2</v>
      </c>
      <c r="N29" t="str">
        <f t="shared" si="1"/>
        <v>Sedgefield Harriers</v>
      </c>
      <c r="O29" s="1" t="str">
        <f t="shared" si="2"/>
        <v>F</v>
      </c>
      <c r="P29" s="2" t="str">
        <f t="shared" si="10"/>
        <v/>
      </c>
      <c r="Q29" s="2">
        <f t="shared" si="11"/>
        <v>3.4931712962962956E-2</v>
      </c>
      <c r="R29" s="2" t="str">
        <f t="shared" si="12"/>
        <v/>
      </c>
      <c r="S29" s="2">
        <f t="shared" si="13"/>
        <v>4.4653935185185178E-2</v>
      </c>
    </row>
    <row r="30" spans="1:19" x14ac:dyDescent="0.35">
      <c r="A30" s="3">
        <f t="shared" si="3"/>
        <v>27</v>
      </c>
      <c r="B30" s="3" t="str">
        <f t="shared" si="14"/>
        <v/>
      </c>
      <c r="C30" s="3">
        <f t="shared" si="15"/>
        <v>10</v>
      </c>
      <c r="D30" s="3" t="str">
        <f t="shared" si="6"/>
        <v/>
      </c>
      <c r="E30" s="3" t="str">
        <f t="shared" si="7"/>
        <v/>
      </c>
      <c r="F30">
        <v>27</v>
      </c>
      <c r="G30">
        <v>11</v>
      </c>
      <c r="H30" s="2">
        <v>4.5405092592592594E-2</v>
      </c>
      <c r="K30" t="str">
        <f t="shared" si="8"/>
        <v>Tricia Chaplin</v>
      </c>
      <c r="L30" s="12">
        <f t="shared" si="0"/>
        <v>0</v>
      </c>
      <c r="M30" s="2">
        <f t="shared" si="9"/>
        <v>4.5405092592592594E-2</v>
      </c>
      <c r="N30" t="str">
        <f t="shared" si="1"/>
        <v>Hunwick Harriers</v>
      </c>
      <c r="O30" s="1" t="str">
        <f t="shared" si="2"/>
        <v>F</v>
      </c>
      <c r="P30" s="2" t="str">
        <f t="shared" si="10"/>
        <v/>
      </c>
      <c r="Q30" s="2">
        <f t="shared" si="11"/>
        <v>4.5405092592592594E-2</v>
      </c>
      <c r="R30" s="2" t="str">
        <f t="shared" si="12"/>
        <v/>
      </c>
      <c r="S30" s="2" t="str">
        <f t="shared" si="13"/>
        <v/>
      </c>
    </row>
    <row r="31" spans="1:19" x14ac:dyDescent="0.35">
      <c r="A31" s="3">
        <f t="shared" si="3"/>
        <v>28</v>
      </c>
      <c r="B31" s="3" t="str">
        <f t="shared" si="14"/>
        <v/>
      </c>
      <c r="C31" s="3">
        <f t="shared" si="15"/>
        <v>11</v>
      </c>
      <c r="D31" s="3" t="str">
        <f t="shared" si="6"/>
        <v/>
      </c>
      <c r="E31" s="3" t="str">
        <f t="shared" si="7"/>
        <v/>
      </c>
      <c r="F31">
        <v>28</v>
      </c>
      <c r="G31">
        <v>8</v>
      </c>
      <c r="H31" s="2">
        <v>4.6747685185185184E-2</v>
      </c>
      <c r="K31" t="str">
        <f t="shared" si="8"/>
        <v>Alison Brumwell</v>
      </c>
      <c r="L31" s="12">
        <f t="shared" si="0"/>
        <v>0</v>
      </c>
      <c r="M31" s="2">
        <f t="shared" si="9"/>
        <v>4.6747685185185184E-2</v>
      </c>
      <c r="N31" t="str">
        <f t="shared" si="1"/>
        <v>DMOTR</v>
      </c>
      <c r="O31" s="1" t="str">
        <f t="shared" si="2"/>
        <v>F</v>
      </c>
      <c r="P31" s="2" t="str">
        <f t="shared" si="10"/>
        <v/>
      </c>
      <c r="Q31" s="2">
        <f t="shared" si="11"/>
        <v>4.6747685185185184E-2</v>
      </c>
      <c r="R31" s="2" t="str">
        <f t="shared" si="12"/>
        <v/>
      </c>
      <c r="S31" s="2" t="str">
        <f t="shared" si="13"/>
        <v/>
      </c>
    </row>
    <row r="32" spans="1:19" x14ac:dyDescent="0.35">
      <c r="A32" s="3">
        <f t="shared" si="3"/>
        <v>29</v>
      </c>
      <c r="B32" s="3" t="str">
        <f t="shared" si="14"/>
        <v/>
      </c>
      <c r="C32" s="3">
        <f t="shared" si="15"/>
        <v>12</v>
      </c>
      <c r="D32" s="3" t="str">
        <f t="shared" si="6"/>
        <v/>
      </c>
      <c r="E32" s="3">
        <f t="shared" si="7"/>
        <v>7</v>
      </c>
      <c r="F32">
        <v>29</v>
      </c>
      <c r="G32">
        <v>2</v>
      </c>
      <c r="H32" s="2">
        <v>4.6748842592592592E-2</v>
      </c>
      <c r="K32" t="str">
        <f t="shared" si="8"/>
        <v>Elaine Noakes</v>
      </c>
      <c r="L32" s="12">
        <f t="shared" si="0"/>
        <v>0</v>
      </c>
      <c r="M32" s="2">
        <f t="shared" si="9"/>
        <v>4.6748842592592592E-2</v>
      </c>
      <c r="N32" t="str">
        <f t="shared" si="1"/>
        <v>Sedgefield Harriers</v>
      </c>
      <c r="O32" s="1" t="str">
        <f t="shared" si="2"/>
        <v>F</v>
      </c>
      <c r="P32" s="2" t="str">
        <f t="shared" si="10"/>
        <v/>
      </c>
      <c r="Q32" s="2">
        <f t="shared" si="11"/>
        <v>4.6748842592592592E-2</v>
      </c>
      <c r="R32" s="2" t="str">
        <f t="shared" si="12"/>
        <v/>
      </c>
      <c r="S32" s="2">
        <f t="shared" si="13"/>
        <v>4.6748842592592592E-2</v>
      </c>
    </row>
    <row r="33" spans="1:19" x14ac:dyDescent="0.35">
      <c r="A33" s="3">
        <f t="shared" si="3"/>
        <v>30</v>
      </c>
      <c r="B33" s="3" t="str">
        <f t="shared" si="14"/>
        <v/>
      </c>
      <c r="C33" s="3">
        <f t="shared" si="15"/>
        <v>13</v>
      </c>
      <c r="D33" s="3" t="str">
        <f t="shared" si="6"/>
        <v/>
      </c>
      <c r="E33" s="3" t="str">
        <f t="shared" si="7"/>
        <v/>
      </c>
      <c r="F33">
        <v>30</v>
      </c>
      <c r="G33">
        <v>16</v>
      </c>
      <c r="H33" s="2">
        <v>4.6749999999999993E-2</v>
      </c>
      <c r="K33" t="str">
        <f t="shared" si="8"/>
        <v>Helen Hedley</v>
      </c>
      <c r="L33" s="12">
        <f t="shared" si="0"/>
        <v>0</v>
      </c>
      <c r="M33" s="2">
        <f t="shared" si="9"/>
        <v>4.6749999999999993E-2</v>
      </c>
      <c r="N33" t="str">
        <f t="shared" si="1"/>
        <v>Team Coco</v>
      </c>
      <c r="O33" s="1" t="str">
        <f t="shared" si="2"/>
        <v>F</v>
      </c>
      <c r="P33" s="2" t="str">
        <f t="shared" si="10"/>
        <v/>
      </c>
      <c r="Q33" s="2">
        <f t="shared" si="11"/>
        <v>4.6749999999999993E-2</v>
      </c>
      <c r="R33" s="2" t="str">
        <f t="shared" si="12"/>
        <v/>
      </c>
      <c r="S33" s="2" t="str">
        <f t="shared" si="13"/>
        <v/>
      </c>
    </row>
    <row r="34" spans="1:19" x14ac:dyDescent="0.35">
      <c r="A34" s="3" t="str">
        <f t="shared" si="3"/>
        <v/>
      </c>
      <c r="B34" s="3" t="str">
        <f t="shared" si="14"/>
        <v/>
      </c>
      <c r="C34" s="3" t="str">
        <f t="shared" si="15"/>
        <v/>
      </c>
      <c r="D34" s="3" t="str">
        <f t="shared" si="6"/>
        <v/>
      </c>
      <c r="E34" s="3" t="str">
        <f t="shared" si="7"/>
        <v/>
      </c>
      <c r="F34">
        <v>31</v>
      </c>
      <c r="G34">
        <v>69</v>
      </c>
      <c r="H34" s="2" t="s">
        <v>64</v>
      </c>
      <c r="K34" t="str">
        <f t="shared" si="8"/>
        <v>Blaine Huntington</v>
      </c>
      <c r="L34" s="12">
        <f t="shared" si="0"/>
        <v>1.2500000000000001E-2</v>
      </c>
      <c r="M34" s="2" t="str">
        <f t="shared" si="9"/>
        <v/>
      </c>
      <c r="N34" t="str">
        <f t="shared" si="1"/>
        <v>Sedgefield Harriers</v>
      </c>
      <c r="O34" s="1" t="str">
        <f t="shared" si="2"/>
        <v>M</v>
      </c>
      <c r="P34" s="2" t="str">
        <f t="shared" si="10"/>
        <v/>
      </c>
      <c r="Q34" s="2" t="str">
        <f t="shared" si="11"/>
        <v/>
      </c>
      <c r="R34" s="2" t="str">
        <f t="shared" si="12"/>
        <v>DNF</v>
      </c>
      <c r="S34" s="2" t="str">
        <f t="shared" si="13"/>
        <v/>
      </c>
    </row>
    <row r="35" spans="1:19" x14ac:dyDescent="0.35">
      <c r="A35" s="3" t="str">
        <f t="shared" si="3"/>
        <v/>
      </c>
      <c r="B35" s="3" t="str">
        <f t="shared" si="14"/>
        <v/>
      </c>
      <c r="C35" s="3" t="str">
        <f t="shared" si="15"/>
        <v/>
      </c>
      <c r="D35" s="3" t="str">
        <f t="shared" si="6"/>
        <v/>
      </c>
      <c r="E35" s="3" t="str">
        <f t="shared" si="7"/>
        <v/>
      </c>
      <c r="F35">
        <v>32</v>
      </c>
      <c r="H35" s="2"/>
      <c r="K35" t="str">
        <f t="shared" si="8"/>
        <v/>
      </c>
      <c r="L35" s="12" t="str">
        <f t="shared" si="0"/>
        <v/>
      </c>
      <c r="M35" s="2" t="str">
        <f t="shared" si="9"/>
        <v/>
      </c>
      <c r="N35" t="str">
        <f t="shared" si="1"/>
        <v/>
      </c>
      <c r="O35" s="1" t="str">
        <f t="shared" si="2"/>
        <v/>
      </c>
      <c r="P35" s="2" t="str">
        <f t="shared" si="10"/>
        <v/>
      </c>
      <c r="Q35" s="2" t="str">
        <f t="shared" si="11"/>
        <v/>
      </c>
      <c r="R35" s="2" t="str">
        <f t="shared" si="12"/>
        <v/>
      </c>
      <c r="S35" s="2" t="str">
        <f t="shared" si="13"/>
        <v/>
      </c>
    </row>
    <row r="36" spans="1:19" x14ac:dyDescent="0.35">
      <c r="A36" s="3" t="str">
        <f t="shared" si="3"/>
        <v/>
      </c>
      <c r="B36" s="3" t="str">
        <f t="shared" si="14"/>
        <v/>
      </c>
      <c r="C36" s="3" t="str">
        <f t="shared" si="15"/>
        <v/>
      </c>
      <c r="D36" s="3" t="str">
        <f t="shared" si="6"/>
        <v/>
      </c>
      <c r="E36" s="3" t="str">
        <f t="shared" si="7"/>
        <v/>
      </c>
      <c r="F36">
        <v>33</v>
      </c>
      <c r="H36" s="2"/>
      <c r="K36" t="str">
        <f t="shared" si="8"/>
        <v/>
      </c>
      <c r="L36" s="12" t="str">
        <f t="shared" si="0"/>
        <v/>
      </c>
      <c r="M36" s="2" t="str">
        <f t="shared" si="9"/>
        <v/>
      </c>
      <c r="N36" t="str">
        <f t="shared" ref="N36:N67" si="16">IFERROR(VLOOKUP($G36,Entries,4,FALSE),"")</f>
        <v/>
      </c>
      <c r="O36" s="1" t="str">
        <f t="shared" ref="O36:O67" si="17">IFERROR(VLOOKUP($G36,Entries,3,FALSE),"")</f>
        <v/>
      </c>
      <c r="P36" s="2" t="str">
        <f t="shared" si="10"/>
        <v/>
      </c>
      <c r="Q36" s="2" t="str">
        <f t="shared" si="11"/>
        <v/>
      </c>
      <c r="R36" s="2" t="str">
        <f t="shared" si="12"/>
        <v/>
      </c>
      <c r="S36" s="2" t="str">
        <f t="shared" si="13"/>
        <v/>
      </c>
    </row>
    <row r="37" spans="1:19" x14ac:dyDescent="0.35">
      <c r="A37" s="3" t="str">
        <f t="shared" si="3"/>
        <v/>
      </c>
      <c r="B37" s="3" t="str">
        <f t="shared" si="14"/>
        <v/>
      </c>
      <c r="C37" s="3" t="str">
        <f t="shared" si="15"/>
        <v/>
      </c>
      <c r="D37" s="3" t="str">
        <f t="shared" si="6"/>
        <v/>
      </c>
      <c r="E37" s="3" t="str">
        <f t="shared" si="7"/>
        <v/>
      </c>
      <c r="F37">
        <v>34</v>
      </c>
      <c r="H37" s="2"/>
      <c r="K37" t="str">
        <f t="shared" ref="K37:K68" si="18">IFERROR(VLOOKUP(G37,Entries,2,FALSE),"")</f>
        <v/>
      </c>
      <c r="L37" s="12" t="str">
        <f t="shared" si="0"/>
        <v/>
      </c>
      <c r="M37" s="2" t="str">
        <f t="shared" si="9"/>
        <v/>
      </c>
      <c r="N37" t="str">
        <f t="shared" si="16"/>
        <v/>
      </c>
      <c r="O37" s="1" t="str">
        <f t="shared" si="17"/>
        <v/>
      </c>
      <c r="P37" s="2" t="str">
        <f t="shared" si="10"/>
        <v/>
      </c>
      <c r="Q37" s="2" t="str">
        <f t="shared" si="11"/>
        <v/>
      </c>
      <c r="R37" s="2" t="str">
        <f t="shared" si="12"/>
        <v/>
      </c>
      <c r="S37" s="2" t="str">
        <f t="shared" si="13"/>
        <v/>
      </c>
    </row>
    <row r="38" spans="1:19" x14ac:dyDescent="0.35">
      <c r="A38" s="3" t="str">
        <f t="shared" si="3"/>
        <v/>
      </c>
      <c r="B38" s="3" t="str">
        <f t="shared" si="14"/>
        <v/>
      </c>
      <c r="C38" s="3" t="str">
        <f t="shared" si="15"/>
        <v/>
      </c>
      <c r="D38" s="3" t="str">
        <f t="shared" si="6"/>
        <v/>
      </c>
      <c r="E38" s="3" t="str">
        <f t="shared" si="7"/>
        <v/>
      </c>
      <c r="F38">
        <v>35</v>
      </c>
      <c r="H38" s="2"/>
      <c r="K38" t="str">
        <f t="shared" si="18"/>
        <v/>
      </c>
      <c r="L38" s="12" t="str">
        <f t="shared" si="0"/>
        <v/>
      </c>
      <c r="M38" s="2" t="str">
        <f t="shared" si="9"/>
        <v/>
      </c>
      <c r="N38" t="str">
        <f t="shared" si="16"/>
        <v/>
      </c>
      <c r="O38" s="1" t="str">
        <f t="shared" si="17"/>
        <v/>
      </c>
      <c r="P38" s="2" t="str">
        <f t="shared" si="10"/>
        <v/>
      </c>
      <c r="Q38" s="2" t="str">
        <f t="shared" si="11"/>
        <v/>
      </c>
      <c r="R38" s="2" t="str">
        <f t="shared" si="12"/>
        <v/>
      </c>
      <c r="S38" s="2" t="str">
        <f t="shared" si="13"/>
        <v/>
      </c>
    </row>
    <row r="39" spans="1:19" x14ac:dyDescent="0.35">
      <c r="A39" s="3" t="str">
        <f t="shared" si="3"/>
        <v/>
      </c>
      <c r="B39" s="3" t="str">
        <f t="shared" si="14"/>
        <v/>
      </c>
      <c r="C39" s="3" t="str">
        <f t="shared" si="15"/>
        <v/>
      </c>
      <c r="D39" s="3" t="str">
        <f t="shared" si="6"/>
        <v/>
      </c>
      <c r="E39" s="3" t="str">
        <f t="shared" si="7"/>
        <v/>
      </c>
      <c r="F39">
        <v>36</v>
      </c>
      <c r="H39" s="2"/>
      <c r="K39" t="str">
        <f t="shared" si="18"/>
        <v/>
      </c>
      <c r="L39" s="12" t="str">
        <f t="shared" si="0"/>
        <v/>
      </c>
      <c r="M39" s="2" t="str">
        <f t="shared" si="9"/>
        <v/>
      </c>
      <c r="N39" t="str">
        <f t="shared" si="16"/>
        <v/>
      </c>
      <c r="O39" s="1" t="str">
        <f t="shared" si="17"/>
        <v/>
      </c>
      <c r="P39" s="2" t="str">
        <f t="shared" si="10"/>
        <v/>
      </c>
      <c r="Q39" s="2" t="str">
        <f t="shared" si="11"/>
        <v/>
      </c>
      <c r="R39" s="2" t="str">
        <f t="shared" si="12"/>
        <v/>
      </c>
      <c r="S39" s="2" t="str">
        <f t="shared" si="13"/>
        <v/>
      </c>
    </row>
    <row r="40" spans="1:19" x14ac:dyDescent="0.35">
      <c r="A40" s="3" t="str">
        <f t="shared" si="3"/>
        <v/>
      </c>
      <c r="B40" s="3" t="str">
        <f t="shared" si="14"/>
        <v/>
      </c>
      <c r="C40" s="3" t="str">
        <f t="shared" si="15"/>
        <v/>
      </c>
      <c r="D40" s="3" t="str">
        <f t="shared" si="6"/>
        <v/>
      </c>
      <c r="E40" s="3" t="str">
        <f t="shared" si="7"/>
        <v/>
      </c>
      <c r="F40">
        <v>37</v>
      </c>
      <c r="H40" s="2"/>
      <c r="K40" t="str">
        <f t="shared" si="18"/>
        <v/>
      </c>
      <c r="L40" s="12" t="str">
        <f t="shared" si="0"/>
        <v/>
      </c>
      <c r="M40" s="2" t="str">
        <f t="shared" si="9"/>
        <v/>
      </c>
      <c r="N40" t="str">
        <f t="shared" si="16"/>
        <v/>
      </c>
      <c r="O40" s="1" t="str">
        <f t="shared" si="17"/>
        <v/>
      </c>
      <c r="P40" s="2" t="str">
        <f t="shared" si="10"/>
        <v/>
      </c>
      <c r="Q40" s="2" t="str">
        <f t="shared" si="11"/>
        <v/>
      </c>
      <c r="R40" s="2" t="str">
        <f t="shared" si="12"/>
        <v/>
      </c>
      <c r="S40" s="2" t="str">
        <f t="shared" si="13"/>
        <v/>
      </c>
    </row>
    <row r="41" spans="1:19" x14ac:dyDescent="0.35">
      <c r="A41" s="3" t="str">
        <f t="shared" si="3"/>
        <v/>
      </c>
      <c r="B41" s="3" t="str">
        <f t="shared" si="14"/>
        <v/>
      </c>
      <c r="C41" s="3" t="str">
        <f t="shared" si="15"/>
        <v/>
      </c>
      <c r="D41" s="3" t="str">
        <f t="shared" si="6"/>
        <v/>
      </c>
      <c r="E41" s="3" t="str">
        <f t="shared" si="7"/>
        <v/>
      </c>
      <c r="F41">
        <v>38</v>
      </c>
      <c r="H41" s="2"/>
      <c r="K41" t="str">
        <f t="shared" si="18"/>
        <v/>
      </c>
      <c r="L41" s="12" t="str">
        <f t="shared" si="0"/>
        <v/>
      </c>
      <c r="M41" s="2" t="str">
        <f t="shared" si="9"/>
        <v/>
      </c>
      <c r="N41" t="str">
        <f t="shared" si="16"/>
        <v/>
      </c>
      <c r="O41" s="1" t="str">
        <f t="shared" si="17"/>
        <v/>
      </c>
      <c r="P41" s="2" t="str">
        <f t="shared" si="10"/>
        <v/>
      </c>
      <c r="Q41" s="2" t="str">
        <f t="shared" si="11"/>
        <v/>
      </c>
      <c r="R41" s="2" t="str">
        <f t="shared" si="12"/>
        <v/>
      </c>
      <c r="S41" s="2" t="str">
        <f t="shared" si="13"/>
        <v/>
      </c>
    </row>
    <row r="42" spans="1:19" x14ac:dyDescent="0.35">
      <c r="A42" s="3" t="str">
        <f t="shared" si="3"/>
        <v/>
      </c>
      <c r="B42" s="3" t="str">
        <f t="shared" si="14"/>
        <v/>
      </c>
      <c r="C42" s="3" t="str">
        <f t="shared" si="15"/>
        <v/>
      </c>
      <c r="D42" s="3" t="str">
        <f t="shared" si="6"/>
        <v/>
      </c>
      <c r="E42" s="3" t="str">
        <f t="shared" si="7"/>
        <v/>
      </c>
      <c r="F42">
        <v>39</v>
      </c>
      <c r="H42" s="2"/>
      <c r="K42" t="str">
        <f t="shared" si="18"/>
        <v/>
      </c>
      <c r="L42" s="12" t="str">
        <f t="shared" si="0"/>
        <v/>
      </c>
      <c r="M42" s="2" t="str">
        <f t="shared" si="9"/>
        <v/>
      </c>
      <c r="N42" t="str">
        <f t="shared" si="16"/>
        <v/>
      </c>
      <c r="O42" s="1" t="str">
        <f t="shared" si="17"/>
        <v/>
      </c>
      <c r="P42" s="2" t="str">
        <f t="shared" si="10"/>
        <v/>
      </c>
      <c r="Q42" s="2" t="str">
        <f t="shared" si="11"/>
        <v/>
      </c>
      <c r="R42" s="2" t="str">
        <f t="shared" si="12"/>
        <v/>
      </c>
      <c r="S42" s="2" t="str">
        <f t="shared" si="13"/>
        <v/>
      </c>
    </row>
    <row r="43" spans="1:19" x14ac:dyDescent="0.35">
      <c r="A43" s="3" t="str">
        <f t="shared" si="3"/>
        <v/>
      </c>
      <c r="B43" s="3" t="str">
        <f t="shared" si="14"/>
        <v/>
      </c>
      <c r="C43" s="3" t="str">
        <f t="shared" si="15"/>
        <v/>
      </c>
      <c r="D43" s="3" t="str">
        <f t="shared" si="6"/>
        <v/>
      </c>
      <c r="E43" s="3" t="str">
        <f t="shared" si="7"/>
        <v/>
      </c>
      <c r="F43">
        <v>40</v>
      </c>
      <c r="H43" s="2"/>
      <c r="K43" t="str">
        <f t="shared" si="18"/>
        <v/>
      </c>
      <c r="L43" s="12" t="str">
        <f t="shared" si="0"/>
        <v/>
      </c>
      <c r="M43" s="2" t="str">
        <f t="shared" si="9"/>
        <v/>
      </c>
      <c r="N43" t="str">
        <f t="shared" si="16"/>
        <v/>
      </c>
      <c r="O43" s="1" t="str">
        <f t="shared" si="17"/>
        <v/>
      </c>
      <c r="P43" s="2" t="str">
        <f t="shared" si="10"/>
        <v/>
      </c>
      <c r="Q43" s="2" t="str">
        <f t="shared" si="11"/>
        <v/>
      </c>
      <c r="R43" s="2" t="str">
        <f t="shared" si="12"/>
        <v/>
      </c>
      <c r="S43" s="2" t="str">
        <f t="shared" si="13"/>
        <v/>
      </c>
    </row>
    <row r="44" spans="1:19" x14ac:dyDescent="0.35">
      <c r="A44" s="3" t="str">
        <f t="shared" si="3"/>
        <v/>
      </c>
      <c r="B44" s="3" t="str">
        <f t="shared" si="14"/>
        <v/>
      </c>
      <c r="C44" s="3" t="str">
        <f t="shared" si="15"/>
        <v/>
      </c>
      <c r="D44" s="3" t="str">
        <f t="shared" si="6"/>
        <v/>
      </c>
      <c r="E44" s="3" t="str">
        <f t="shared" si="7"/>
        <v/>
      </c>
      <c r="F44">
        <v>41</v>
      </c>
      <c r="H44" s="2"/>
      <c r="K44" t="str">
        <f t="shared" si="18"/>
        <v/>
      </c>
      <c r="L44" s="12" t="str">
        <f t="shared" si="0"/>
        <v/>
      </c>
      <c r="M44" s="2" t="str">
        <f t="shared" si="9"/>
        <v/>
      </c>
      <c r="N44" t="str">
        <f t="shared" si="16"/>
        <v/>
      </c>
      <c r="O44" s="1" t="str">
        <f t="shared" si="17"/>
        <v/>
      </c>
      <c r="P44" s="2" t="str">
        <f t="shared" si="10"/>
        <v/>
      </c>
      <c r="Q44" s="2" t="str">
        <f t="shared" si="11"/>
        <v/>
      </c>
      <c r="R44" s="2" t="str">
        <f t="shared" si="12"/>
        <v/>
      </c>
      <c r="S44" s="2" t="str">
        <f t="shared" si="13"/>
        <v/>
      </c>
    </row>
    <row r="45" spans="1:19" x14ac:dyDescent="0.35">
      <c r="A45" s="3" t="str">
        <f t="shared" si="3"/>
        <v/>
      </c>
      <c r="B45" s="3" t="str">
        <f t="shared" si="14"/>
        <v/>
      </c>
      <c r="C45" s="3" t="str">
        <f t="shared" si="15"/>
        <v/>
      </c>
      <c r="D45" s="3" t="str">
        <f t="shared" si="6"/>
        <v/>
      </c>
      <c r="E45" s="3" t="str">
        <f t="shared" si="7"/>
        <v/>
      </c>
      <c r="F45">
        <v>42</v>
      </c>
      <c r="H45" s="2"/>
      <c r="K45" t="str">
        <f t="shared" si="18"/>
        <v/>
      </c>
      <c r="L45" s="12" t="str">
        <f t="shared" si="0"/>
        <v/>
      </c>
      <c r="M45" s="2" t="str">
        <f t="shared" si="9"/>
        <v/>
      </c>
      <c r="N45" t="str">
        <f t="shared" si="16"/>
        <v/>
      </c>
      <c r="O45" s="1" t="str">
        <f t="shared" si="17"/>
        <v/>
      </c>
      <c r="P45" s="2" t="str">
        <f t="shared" si="10"/>
        <v/>
      </c>
      <c r="Q45" s="2" t="str">
        <f t="shared" si="11"/>
        <v/>
      </c>
      <c r="R45" s="2" t="str">
        <f t="shared" si="12"/>
        <v/>
      </c>
      <c r="S45" s="2" t="str">
        <f t="shared" si="13"/>
        <v/>
      </c>
    </row>
    <row r="46" spans="1:19" x14ac:dyDescent="0.35">
      <c r="A46" s="3" t="str">
        <f t="shared" si="3"/>
        <v/>
      </c>
      <c r="B46" s="3" t="str">
        <f t="shared" si="14"/>
        <v/>
      </c>
      <c r="C46" s="3" t="str">
        <f t="shared" si="15"/>
        <v/>
      </c>
      <c r="D46" s="3" t="str">
        <f t="shared" si="6"/>
        <v/>
      </c>
      <c r="E46" s="3" t="str">
        <f t="shared" si="7"/>
        <v/>
      </c>
      <c r="F46">
        <v>43</v>
      </c>
      <c r="H46" s="2"/>
      <c r="K46" t="str">
        <f t="shared" si="18"/>
        <v/>
      </c>
      <c r="L46" s="12" t="str">
        <f t="shared" si="0"/>
        <v/>
      </c>
      <c r="M46" s="2" t="str">
        <f t="shared" si="9"/>
        <v/>
      </c>
      <c r="N46" t="str">
        <f t="shared" si="16"/>
        <v/>
      </c>
      <c r="O46" s="1" t="str">
        <f t="shared" si="17"/>
        <v/>
      </c>
      <c r="P46" s="2" t="str">
        <f t="shared" si="10"/>
        <v/>
      </c>
      <c r="Q46" s="2" t="str">
        <f t="shared" si="11"/>
        <v/>
      </c>
      <c r="R46" s="2" t="str">
        <f t="shared" si="12"/>
        <v/>
      </c>
      <c r="S46" s="2" t="str">
        <f t="shared" si="13"/>
        <v/>
      </c>
    </row>
    <row r="47" spans="1:19" x14ac:dyDescent="0.35">
      <c r="A47" s="3" t="str">
        <f t="shared" si="3"/>
        <v/>
      </c>
      <c r="B47" s="3" t="str">
        <f t="shared" si="14"/>
        <v/>
      </c>
      <c r="C47" s="3" t="str">
        <f t="shared" si="15"/>
        <v/>
      </c>
      <c r="D47" s="3" t="str">
        <f t="shared" si="6"/>
        <v/>
      </c>
      <c r="E47" s="3" t="str">
        <f t="shared" si="7"/>
        <v/>
      </c>
      <c r="F47">
        <v>44</v>
      </c>
      <c r="H47" s="2"/>
      <c r="K47" t="str">
        <f t="shared" si="18"/>
        <v/>
      </c>
      <c r="L47" s="12" t="str">
        <f t="shared" si="0"/>
        <v/>
      </c>
      <c r="M47" s="2" t="str">
        <f t="shared" si="9"/>
        <v/>
      </c>
      <c r="N47" t="str">
        <f t="shared" si="16"/>
        <v/>
      </c>
      <c r="O47" s="1" t="str">
        <f t="shared" si="17"/>
        <v/>
      </c>
      <c r="P47" s="2" t="str">
        <f t="shared" si="10"/>
        <v/>
      </c>
      <c r="Q47" s="2" t="str">
        <f t="shared" si="11"/>
        <v/>
      </c>
      <c r="R47" s="2" t="str">
        <f t="shared" si="12"/>
        <v/>
      </c>
      <c r="S47" s="2" t="str">
        <f t="shared" si="13"/>
        <v/>
      </c>
    </row>
    <row r="48" spans="1:19" x14ac:dyDescent="0.35">
      <c r="A48" s="3" t="str">
        <f t="shared" si="3"/>
        <v/>
      </c>
      <c r="B48" s="3" t="str">
        <f t="shared" si="14"/>
        <v/>
      </c>
      <c r="C48" s="3" t="str">
        <f t="shared" si="15"/>
        <v/>
      </c>
      <c r="D48" s="3" t="str">
        <f t="shared" si="6"/>
        <v/>
      </c>
      <c r="E48" s="3" t="str">
        <f t="shared" si="7"/>
        <v/>
      </c>
      <c r="F48">
        <v>45</v>
      </c>
      <c r="H48" s="2"/>
      <c r="K48" t="str">
        <f t="shared" si="18"/>
        <v/>
      </c>
      <c r="L48" s="12" t="str">
        <f t="shared" si="0"/>
        <v/>
      </c>
      <c r="M48" s="2" t="str">
        <f t="shared" si="9"/>
        <v/>
      </c>
      <c r="N48" t="str">
        <f t="shared" si="16"/>
        <v/>
      </c>
      <c r="O48" s="1" t="str">
        <f t="shared" si="17"/>
        <v/>
      </c>
      <c r="P48" s="2" t="str">
        <f t="shared" si="10"/>
        <v/>
      </c>
      <c r="Q48" s="2" t="str">
        <f t="shared" si="11"/>
        <v/>
      </c>
      <c r="R48" s="2" t="str">
        <f t="shared" si="12"/>
        <v/>
      </c>
      <c r="S48" s="2" t="str">
        <f t="shared" si="13"/>
        <v/>
      </c>
    </row>
    <row r="49" spans="1:19" x14ac:dyDescent="0.35">
      <c r="A49" s="3" t="str">
        <f t="shared" si="3"/>
        <v/>
      </c>
      <c r="B49" s="3" t="str">
        <f t="shared" si="14"/>
        <v/>
      </c>
      <c r="C49" s="3" t="str">
        <f t="shared" si="15"/>
        <v/>
      </c>
      <c r="D49" s="3" t="str">
        <f t="shared" si="6"/>
        <v/>
      </c>
      <c r="E49" s="3" t="str">
        <f t="shared" si="7"/>
        <v/>
      </c>
      <c r="F49">
        <v>46</v>
      </c>
      <c r="H49" s="2"/>
      <c r="K49" t="str">
        <f t="shared" si="18"/>
        <v/>
      </c>
      <c r="L49" s="12" t="str">
        <f t="shared" si="0"/>
        <v/>
      </c>
      <c r="M49" s="2" t="str">
        <f t="shared" si="9"/>
        <v/>
      </c>
      <c r="N49" t="str">
        <f t="shared" si="16"/>
        <v/>
      </c>
      <c r="O49" s="1" t="str">
        <f t="shared" si="17"/>
        <v/>
      </c>
      <c r="P49" s="2" t="str">
        <f t="shared" si="10"/>
        <v/>
      </c>
      <c r="Q49" s="2" t="str">
        <f t="shared" si="11"/>
        <v/>
      </c>
      <c r="R49" s="2" t="str">
        <f t="shared" si="12"/>
        <v/>
      </c>
      <c r="S49" s="2" t="str">
        <f t="shared" si="13"/>
        <v/>
      </c>
    </row>
    <row r="50" spans="1:19" x14ac:dyDescent="0.35">
      <c r="A50" s="3" t="str">
        <f t="shared" si="3"/>
        <v/>
      </c>
      <c r="B50" s="3" t="str">
        <f t="shared" si="14"/>
        <v/>
      </c>
      <c r="C50" s="3" t="str">
        <f t="shared" si="15"/>
        <v/>
      </c>
      <c r="D50" s="3" t="str">
        <f t="shared" si="6"/>
        <v/>
      </c>
      <c r="E50" s="3" t="str">
        <f t="shared" si="7"/>
        <v/>
      </c>
      <c r="F50">
        <v>47</v>
      </c>
      <c r="H50" s="2"/>
      <c r="K50" t="str">
        <f t="shared" si="18"/>
        <v/>
      </c>
      <c r="L50" s="12" t="str">
        <f t="shared" si="0"/>
        <v/>
      </c>
      <c r="M50" s="2" t="str">
        <f t="shared" si="9"/>
        <v/>
      </c>
      <c r="N50" t="str">
        <f t="shared" si="16"/>
        <v/>
      </c>
      <c r="O50" s="1" t="str">
        <f t="shared" si="17"/>
        <v/>
      </c>
      <c r="P50" s="2" t="str">
        <f t="shared" si="10"/>
        <v/>
      </c>
      <c r="Q50" s="2" t="str">
        <f t="shared" si="11"/>
        <v/>
      </c>
      <c r="R50" s="2" t="str">
        <f t="shared" si="12"/>
        <v/>
      </c>
      <c r="S50" s="2" t="str">
        <f t="shared" si="13"/>
        <v/>
      </c>
    </row>
    <row r="51" spans="1:19" x14ac:dyDescent="0.35">
      <c r="A51" s="3" t="str">
        <f t="shared" si="3"/>
        <v/>
      </c>
      <c r="B51" s="3" t="str">
        <f t="shared" si="14"/>
        <v/>
      </c>
      <c r="C51" s="3" t="str">
        <f t="shared" si="15"/>
        <v/>
      </c>
      <c r="D51" s="3" t="str">
        <f t="shared" si="6"/>
        <v/>
      </c>
      <c r="E51" s="3" t="str">
        <f t="shared" si="7"/>
        <v/>
      </c>
      <c r="F51">
        <v>48</v>
      </c>
      <c r="H51" s="2"/>
      <c r="K51" t="str">
        <f t="shared" si="18"/>
        <v/>
      </c>
      <c r="L51" s="12" t="str">
        <f t="shared" si="0"/>
        <v/>
      </c>
      <c r="M51" s="2" t="str">
        <f t="shared" si="9"/>
        <v/>
      </c>
      <c r="N51" t="str">
        <f t="shared" si="16"/>
        <v/>
      </c>
      <c r="O51" s="1" t="str">
        <f t="shared" si="17"/>
        <v/>
      </c>
      <c r="P51" s="2" t="str">
        <f t="shared" si="10"/>
        <v/>
      </c>
      <c r="Q51" s="2" t="str">
        <f t="shared" si="11"/>
        <v/>
      </c>
      <c r="R51" s="2" t="str">
        <f t="shared" si="12"/>
        <v/>
      </c>
      <c r="S51" s="2" t="str">
        <f t="shared" si="13"/>
        <v/>
      </c>
    </row>
    <row r="52" spans="1:19" x14ac:dyDescent="0.35">
      <c r="A52" s="3" t="str">
        <f t="shared" si="3"/>
        <v/>
      </c>
      <c r="B52" s="3" t="str">
        <f t="shared" si="14"/>
        <v/>
      </c>
      <c r="C52" s="3" t="str">
        <f t="shared" si="15"/>
        <v/>
      </c>
      <c r="D52" s="3" t="str">
        <f t="shared" si="6"/>
        <v/>
      </c>
      <c r="E52" s="3" t="str">
        <f t="shared" si="7"/>
        <v/>
      </c>
      <c r="F52">
        <v>49</v>
      </c>
      <c r="H52" s="2"/>
      <c r="K52" t="str">
        <f t="shared" si="18"/>
        <v/>
      </c>
      <c r="L52" s="12" t="str">
        <f t="shared" si="0"/>
        <v/>
      </c>
      <c r="M52" s="2" t="str">
        <f t="shared" si="9"/>
        <v/>
      </c>
      <c r="N52" t="str">
        <f t="shared" si="16"/>
        <v/>
      </c>
      <c r="O52" s="1" t="str">
        <f t="shared" si="17"/>
        <v/>
      </c>
      <c r="P52" s="2" t="str">
        <f t="shared" si="10"/>
        <v/>
      </c>
      <c r="Q52" s="2" t="str">
        <f t="shared" si="11"/>
        <v/>
      </c>
      <c r="R52" s="2" t="str">
        <f t="shared" si="12"/>
        <v/>
      </c>
      <c r="S52" s="2" t="str">
        <f t="shared" si="13"/>
        <v/>
      </c>
    </row>
    <row r="53" spans="1:19" x14ac:dyDescent="0.35">
      <c r="A53" s="3" t="str">
        <f t="shared" si="3"/>
        <v/>
      </c>
      <c r="B53" s="3" t="str">
        <f t="shared" si="14"/>
        <v/>
      </c>
      <c r="C53" s="3" t="str">
        <f t="shared" si="15"/>
        <v/>
      </c>
      <c r="D53" s="3" t="str">
        <f t="shared" si="6"/>
        <v/>
      </c>
      <c r="E53" s="3" t="str">
        <f t="shared" si="7"/>
        <v/>
      </c>
      <c r="F53">
        <v>50</v>
      </c>
      <c r="H53" s="2"/>
      <c r="K53" t="str">
        <f t="shared" si="18"/>
        <v/>
      </c>
      <c r="L53" s="12" t="str">
        <f t="shared" si="0"/>
        <v/>
      </c>
      <c r="M53" s="2" t="str">
        <f t="shared" si="9"/>
        <v/>
      </c>
      <c r="N53" t="str">
        <f t="shared" si="16"/>
        <v/>
      </c>
      <c r="O53" s="1" t="str">
        <f t="shared" si="17"/>
        <v/>
      </c>
      <c r="P53" s="2" t="str">
        <f t="shared" si="10"/>
        <v/>
      </c>
      <c r="Q53" s="2" t="str">
        <f t="shared" si="11"/>
        <v/>
      </c>
      <c r="R53" s="2" t="str">
        <f t="shared" si="12"/>
        <v/>
      </c>
      <c r="S53" s="2" t="str">
        <f t="shared" si="13"/>
        <v/>
      </c>
    </row>
    <row r="54" spans="1:19" x14ac:dyDescent="0.35">
      <c r="A54" s="3" t="str">
        <f t="shared" si="3"/>
        <v/>
      </c>
      <c r="B54" s="3" t="str">
        <f t="shared" si="14"/>
        <v/>
      </c>
      <c r="C54" s="3" t="str">
        <f t="shared" si="15"/>
        <v/>
      </c>
      <c r="D54" s="3" t="str">
        <f t="shared" si="6"/>
        <v/>
      </c>
      <c r="E54" s="3" t="str">
        <f t="shared" si="7"/>
        <v/>
      </c>
      <c r="F54">
        <v>51</v>
      </c>
      <c r="H54" s="2"/>
      <c r="K54" t="str">
        <f t="shared" si="18"/>
        <v/>
      </c>
      <c r="L54" s="12" t="str">
        <f t="shared" si="0"/>
        <v/>
      </c>
      <c r="M54" s="2" t="str">
        <f t="shared" si="9"/>
        <v/>
      </c>
      <c r="N54" t="str">
        <f t="shared" si="16"/>
        <v/>
      </c>
      <c r="O54" s="1" t="str">
        <f t="shared" si="17"/>
        <v/>
      </c>
      <c r="P54" s="2" t="str">
        <f t="shared" si="10"/>
        <v/>
      </c>
      <c r="Q54" s="2" t="str">
        <f t="shared" si="11"/>
        <v/>
      </c>
      <c r="R54" s="2" t="str">
        <f t="shared" si="12"/>
        <v/>
      </c>
      <c r="S54" s="2" t="str">
        <f t="shared" si="13"/>
        <v/>
      </c>
    </row>
    <row r="55" spans="1:19" x14ac:dyDescent="0.35">
      <c r="A55" s="3" t="str">
        <f t="shared" si="3"/>
        <v/>
      </c>
      <c r="B55" s="3" t="str">
        <f t="shared" si="14"/>
        <v/>
      </c>
      <c r="C55" s="3" t="str">
        <f t="shared" si="15"/>
        <v/>
      </c>
      <c r="D55" s="3" t="str">
        <f t="shared" si="6"/>
        <v/>
      </c>
      <c r="E55" s="3" t="str">
        <f t="shared" si="7"/>
        <v/>
      </c>
      <c r="F55">
        <v>52</v>
      </c>
      <c r="H55" s="2"/>
      <c r="K55" t="str">
        <f t="shared" si="18"/>
        <v/>
      </c>
      <c r="L55" s="12" t="str">
        <f t="shared" si="0"/>
        <v/>
      </c>
      <c r="M55" s="2" t="str">
        <f t="shared" si="9"/>
        <v/>
      </c>
      <c r="N55" t="str">
        <f t="shared" si="16"/>
        <v/>
      </c>
      <c r="O55" s="1" t="str">
        <f t="shared" si="17"/>
        <v/>
      </c>
      <c r="P55" s="2" t="str">
        <f t="shared" si="10"/>
        <v/>
      </c>
      <c r="Q55" s="2" t="str">
        <f t="shared" si="11"/>
        <v/>
      </c>
      <c r="R55" s="2" t="str">
        <f t="shared" si="12"/>
        <v/>
      </c>
      <c r="S55" s="2" t="str">
        <f t="shared" si="13"/>
        <v/>
      </c>
    </row>
    <row r="56" spans="1:19" x14ac:dyDescent="0.35">
      <c r="A56" s="3" t="str">
        <f t="shared" si="3"/>
        <v/>
      </c>
      <c r="B56" s="3" t="str">
        <f t="shared" si="14"/>
        <v/>
      </c>
      <c r="C56" s="3" t="str">
        <f t="shared" si="15"/>
        <v/>
      </c>
      <c r="D56" s="3" t="str">
        <f t="shared" si="6"/>
        <v/>
      </c>
      <c r="E56" s="3" t="str">
        <f t="shared" si="7"/>
        <v/>
      </c>
      <c r="F56">
        <v>53</v>
      </c>
      <c r="H56" s="2"/>
      <c r="K56" t="str">
        <f t="shared" si="18"/>
        <v/>
      </c>
      <c r="L56" s="12" t="str">
        <f t="shared" si="0"/>
        <v/>
      </c>
      <c r="M56" s="2" t="str">
        <f t="shared" si="9"/>
        <v/>
      </c>
      <c r="N56" t="str">
        <f t="shared" si="16"/>
        <v/>
      </c>
      <c r="O56" s="1" t="str">
        <f t="shared" si="17"/>
        <v/>
      </c>
      <c r="P56" s="2" t="str">
        <f t="shared" si="10"/>
        <v/>
      </c>
      <c r="Q56" s="2" t="str">
        <f t="shared" si="11"/>
        <v/>
      </c>
      <c r="R56" s="2" t="str">
        <f t="shared" si="12"/>
        <v/>
      </c>
      <c r="S56" s="2" t="str">
        <f t="shared" si="13"/>
        <v/>
      </c>
    </row>
    <row r="57" spans="1:19" x14ac:dyDescent="0.35">
      <c r="A57" s="3" t="str">
        <f t="shared" si="3"/>
        <v/>
      </c>
      <c r="B57" s="3" t="str">
        <f t="shared" si="14"/>
        <v/>
      </c>
      <c r="C57" s="3" t="str">
        <f t="shared" si="15"/>
        <v/>
      </c>
      <c r="D57" s="3" t="str">
        <f t="shared" si="6"/>
        <v/>
      </c>
      <c r="E57" s="3" t="str">
        <f t="shared" si="7"/>
        <v/>
      </c>
      <c r="F57">
        <v>54</v>
      </c>
      <c r="H57" s="2"/>
      <c r="K57" t="str">
        <f t="shared" si="18"/>
        <v/>
      </c>
      <c r="L57" s="12" t="str">
        <f t="shared" si="0"/>
        <v/>
      </c>
      <c r="M57" s="2" t="str">
        <f t="shared" si="9"/>
        <v/>
      </c>
      <c r="N57" t="str">
        <f t="shared" si="16"/>
        <v/>
      </c>
      <c r="O57" s="1" t="str">
        <f t="shared" si="17"/>
        <v/>
      </c>
      <c r="P57" s="2" t="str">
        <f t="shared" si="10"/>
        <v/>
      </c>
      <c r="Q57" s="2" t="str">
        <f t="shared" si="11"/>
        <v/>
      </c>
      <c r="R57" s="2" t="str">
        <f t="shared" si="12"/>
        <v/>
      </c>
      <c r="S57" s="2" t="str">
        <f t="shared" si="13"/>
        <v/>
      </c>
    </row>
    <row r="58" spans="1:19" x14ac:dyDescent="0.35">
      <c r="A58" s="3" t="str">
        <f t="shared" si="3"/>
        <v/>
      </c>
      <c r="B58" s="3" t="str">
        <f t="shared" si="14"/>
        <v/>
      </c>
      <c r="C58" s="3" t="str">
        <f t="shared" si="15"/>
        <v/>
      </c>
      <c r="D58" s="3" t="str">
        <f t="shared" si="6"/>
        <v/>
      </c>
      <c r="E58" s="3" t="str">
        <f t="shared" si="7"/>
        <v/>
      </c>
      <c r="F58">
        <v>55</v>
      </c>
      <c r="H58" s="2"/>
      <c r="K58" t="str">
        <f t="shared" si="18"/>
        <v/>
      </c>
      <c r="L58" s="12" t="str">
        <f t="shared" si="0"/>
        <v/>
      </c>
      <c r="M58" s="2" t="str">
        <f t="shared" si="9"/>
        <v/>
      </c>
      <c r="N58" t="str">
        <f t="shared" si="16"/>
        <v/>
      </c>
      <c r="O58" s="1" t="str">
        <f t="shared" si="17"/>
        <v/>
      </c>
      <c r="P58" s="2" t="str">
        <f t="shared" si="10"/>
        <v/>
      </c>
      <c r="Q58" s="2" t="str">
        <f t="shared" si="11"/>
        <v/>
      </c>
      <c r="R58" s="2" t="str">
        <f t="shared" si="12"/>
        <v/>
      </c>
      <c r="S58" s="2" t="str">
        <f t="shared" si="13"/>
        <v/>
      </c>
    </row>
    <row r="59" spans="1:19" x14ac:dyDescent="0.35">
      <c r="A59" s="3" t="str">
        <f t="shared" si="3"/>
        <v/>
      </c>
      <c r="B59" s="3" t="str">
        <f t="shared" si="14"/>
        <v/>
      </c>
      <c r="C59" s="3" t="str">
        <f t="shared" si="15"/>
        <v/>
      </c>
      <c r="D59" s="3" t="str">
        <f t="shared" si="6"/>
        <v/>
      </c>
      <c r="E59" s="3" t="str">
        <f t="shared" si="7"/>
        <v/>
      </c>
      <c r="F59">
        <v>56</v>
      </c>
      <c r="H59" s="2"/>
      <c r="K59" t="str">
        <f t="shared" si="18"/>
        <v/>
      </c>
      <c r="L59" s="12" t="str">
        <f t="shared" si="0"/>
        <v/>
      </c>
      <c r="M59" s="2" t="str">
        <f t="shared" si="9"/>
        <v/>
      </c>
      <c r="N59" t="str">
        <f t="shared" si="16"/>
        <v/>
      </c>
      <c r="O59" s="1" t="str">
        <f t="shared" si="17"/>
        <v/>
      </c>
      <c r="P59" s="2" t="str">
        <f t="shared" si="10"/>
        <v/>
      </c>
      <c r="Q59" s="2" t="str">
        <f t="shared" si="11"/>
        <v/>
      </c>
      <c r="R59" s="2" t="str">
        <f t="shared" si="12"/>
        <v/>
      </c>
      <c r="S59" s="2" t="str">
        <f t="shared" si="13"/>
        <v/>
      </c>
    </row>
    <row r="60" spans="1:19" x14ac:dyDescent="0.35">
      <c r="A60" s="3" t="str">
        <f t="shared" si="3"/>
        <v/>
      </c>
      <c r="B60" s="3" t="str">
        <f t="shared" si="14"/>
        <v/>
      </c>
      <c r="C60" s="3" t="str">
        <f t="shared" si="15"/>
        <v/>
      </c>
      <c r="D60" s="3" t="str">
        <f t="shared" si="6"/>
        <v/>
      </c>
      <c r="E60" s="3" t="str">
        <f t="shared" si="7"/>
        <v/>
      </c>
      <c r="F60">
        <v>57</v>
      </c>
      <c r="H60" s="2"/>
      <c r="K60" t="str">
        <f t="shared" si="18"/>
        <v/>
      </c>
      <c r="L60" s="12" t="str">
        <f t="shared" si="0"/>
        <v/>
      </c>
      <c r="M60" s="2" t="str">
        <f t="shared" si="9"/>
        <v/>
      </c>
      <c r="N60" t="str">
        <f t="shared" si="16"/>
        <v/>
      </c>
      <c r="O60" s="1" t="str">
        <f t="shared" si="17"/>
        <v/>
      </c>
      <c r="P60" s="2" t="str">
        <f t="shared" si="10"/>
        <v/>
      </c>
      <c r="Q60" s="2" t="str">
        <f t="shared" si="11"/>
        <v/>
      </c>
      <c r="R60" s="2" t="str">
        <f t="shared" si="12"/>
        <v/>
      </c>
      <c r="S60" s="2" t="str">
        <f t="shared" si="13"/>
        <v/>
      </c>
    </row>
    <row r="61" spans="1:19" x14ac:dyDescent="0.35">
      <c r="A61" s="3" t="str">
        <f t="shared" si="3"/>
        <v/>
      </c>
      <c r="B61" s="3" t="str">
        <f t="shared" si="14"/>
        <v/>
      </c>
      <c r="C61" s="3" t="str">
        <f t="shared" si="15"/>
        <v/>
      </c>
      <c r="D61" s="3" t="str">
        <f t="shared" si="6"/>
        <v/>
      </c>
      <c r="E61" s="3" t="str">
        <f t="shared" si="7"/>
        <v/>
      </c>
      <c r="F61">
        <v>58</v>
      </c>
      <c r="H61" s="2"/>
      <c r="K61" t="str">
        <f t="shared" si="18"/>
        <v/>
      </c>
      <c r="L61" s="12" t="str">
        <f t="shared" si="0"/>
        <v/>
      </c>
      <c r="M61" s="2" t="str">
        <f t="shared" si="9"/>
        <v/>
      </c>
      <c r="N61" t="str">
        <f t="shared" si="16"/>
        <v/>
      </c>
      <c r="O61" s="1" t="str">
        <f t="shared" si="17"/>
        <v/>
      </c>
      <c r="P61" s="2" t="str">
        <f t="shared" si="10"/>
        <v/>
      </c>
      <c r="Q61" s="2" t="str">
        <f t="shared" si="11"/>
        <v/>
      </c>
      <c r="R61" s="2" t="str">
        <f t="shared" si="12"/>
        <v/>
      </c>
      <c r="S61" s="2" t="str">
        <f t="shared" si="13"/>
        <v/>
      </c>
    </row>
    <row r="62" spans="1:19" x14ac:dyDescent="0.35">
      <c r="A62" s="3" t="str">
        <f t="shared" si="3"/>
        <v/>
      </c>
      <c r="B62" s="3" t="str">
        <f t="shared" si="14"/>
        <v/>
      </c>
      <c r="C62" s="3" t="str">
        <f t="shared" si="15"/>
        <v/>
      </c>
      <c r="D62" s="3" t="str">
        <f t="shared" si="6"/>
        <v/>
      </c>
      <c r="E62" s="3" t="str">
        <f t="shared" si="7"/>
        <v/>
      </c>
      <c r="F62">
        <v>59</v>
      </c>
      <c r="H62" s="2"/>
      <c r="K62" t="str">
        <f t="shared" si="18"/>
        <v/>
      </c>
      <c r="L62" s="12" t="str">
        <f t="shared" si="0"/>
        <v/>
      </c>
      <c r="M62" s="2" t="str">
        <f t="shared" si="9"/>
        <v/>
      </c>
      <c r="N62" t="str">
        <f t="shared" si="16"/>
        <v/>
      </c>
      <c r="O62" s="1" t="str">
        <f t="shared" si="17"/>
        <v/>
      </c>
      <c r="P62" s="2" t="str">
        <f t="shared" si="10"/>
        <v/>
      </c>
      <c r="Q62" s="2" t="str">
        <f t="shared" si="11"/>
        <v/>
      </c>
      <c r="R62" s="2" t="str">
        <f t="shared" si="12"/>
        <v/>
      </c>
      <c r="S62" s="2" t="str">
        <f t="shared" si="13"/>
        <v/>
      </c>
    </row>
    <row r="63" spans="1:19" x14ac:dyDescent="0.35">
      <c r="A63" s="3" t="str">
        <f t="shared" si="3"/>
        <v/>
      </c>
      <c r="B63" s="3" t="str">
        <f t="shared" si="14"/>
        <v/>
      </c>
      <c r="C63" s="3" t="str">
        <f t="shared" si="15"/>
        <v/>
      </c>
      <c r="D63" s="3" t="str">
        <f t="shared" si="6"/>
        <v/>
      </c>
      <c r="E63" s="3" t="str">
        <f t="shared" si="7"/>
        <v/>
      </c>
      <c r="F63">
        <v>60</v>
      </c>
      <c r="H63" s="2"/>
      <c r="K63" t="str">
        <f t="shared" si="18"/>
        <v/>
      </c>
      <c r="L63" s="12" t="str">
        <f t="shared" si="0"/>
        <v/>
      </c>
      <c r="M63" s="2" t="str">
        <f t="shared" si="9"/>
        <v/>
      </c>
      <c r="N63" t="str">
        <f t="shared" si="16"/>
        <v/>
      </c>
      <c r="O63" s="1" t="str">
        <f t="shared" si="17"/>
        <v/>
      </c>
      <c r="P63" s="2" t="str">
        <f t="shared" si="10"/>
        <v/>
      </c>
      <c r="Q63" s="2" t="str">
        <f t="shared" si="11"/>
        <v/>
      </c>
      <c r="R63" s="2" t="str">
        <f t="shared" si="12"/>
        <v/>
      </c>
      <c r="S63" s="2" t="str">
        <f t="shared" si="13"/>
        <v/>
      </c>
    </row>
    <row r="64" spans="1:19" x14ac:dyDescent="0.35">
      <c r="A64" s="3" t="str">
        <f t="shared" si="3"/>
        <v/>
      </c>
      <c r="B64" s="3" t="str">
        <f t="shared" si="14"/>
        <v/>
      </c>
      <c r="C64" s="3" t="str">
        <f t="shared" si="15"/>
        <v/>
      </c>
      <c r="D64" s="3" t="str">
        <f t="shared" si="6"/>
        <v/>
      </c>
      <c r="E64" s="3" t="str">
        <f t="shared" si="7"/>
        <v/>
      </c>
      <c r="F64">
        <v>61</v>
      </c>
      <c r="H64" s="2"/>
      <c r="K64" t="str">
        <f t="shared" si="18"/>
        <v/>
      </c>
      <c r="L64" s="12" t="str">
        <f t="shared" si="0"/>
        <v/>
      </c>
      <c r="M64" s="2" t="str">
        <f t="shared" si="9"/>
        <v/>
      </c>
      <c r="N64" t="str">
        <f t="shared" si="16"/>
        <v/>
      </c>
      <c r="O64" s="1" t="str">
        <f t="shared" si="17"/>
        <v/>
      </c>
      <c r="P64" s="2" t="str">
        <f t="shared" si="10"/>
        <v/>
      </c>
      <c r="Q64" s="2" t="str">
        <f t="shared" si="11"/>
        <v/>
      </c>
      <c r="R64" s="2" t="str">
        <f t="shared" si="12"/>
        <v/>
      </c>
      <c r="S64" s="2" t="str">
        <f t="shared" si="13"/>
        <v/>
      </c>
    </row>
    <row r="65" spans="1:19" x14ac:dyDescent="0.35">
      <c r="A65" s="3" t="str">
        <f t="shared" si="3"/>
        <v/>
      </c>
      <c r="B65" s="3" t="str">
        <f t="shared" si="14"/>
        <v/>
      </c>
      <c r="C65" s="3" t="str">
        <f t="shared" si="15"/>
        <v/>
      </c>
      <c r="D65" s="3" t="str">
        <f t="shared" si="6"/>
        <v/>
      </c>
      <c r="E65" s="3" t="str">
        <f t="shared" si="7"/>
        <v/>
      </c>
      <c r="F65">
        <v>62</v>
      </c>
      <c r="H65" s="2"/>
      <c r="K65" t="str">
        <f t="shared" si="18"/>
        <v/>
      </c>
      <c r="L65" s="12" t="str">
        <f t="shared" si="0"/>
        <v/>
      </c>
      <c r="M65" s="2" t="str">
        <f t="shared" si="9"/>
        <v/>
      </c>
      <c r="N65" t="str">
        <f t="shared" si="16"/>
        <v/>
      </c>
      <c r="O65" s="1" t="str">
        <f t="shared" si="17"/>
        <v/>
      </c>
      <c r="P65" s="2" t="str">
        <f t="shared" si="10"/>
        <v/>
      </c>
      <c r="Q65" s="2" t="str">
        <f t="shared" si="11"/>
        <v/>
      </c>
      <c r="R65" s="2" t="str">
        <f t="shared" si="12"/>
        <v/>
      </c>
      <c r="S65" s="2" t="str">
        <f t="shared" si="13"/>
        <v/>
      </c>
    </row>
    <row r="66" spans="1:19" x14ac:dyDescent="0.35">
      <c r="A66" s="3" t="str">
        <f t="shared" si="3"/>
        <v/>
      </c>
      <c r="B66" s="3" t="str">
        <f t="shared" si="14"/>
        <v/>
      </c>
      <c r="C66" s="3" t="str">
        <f t="shared" si="15"/>
        <v/>
      </c>
      <c r="D66" s="3" t="str">
        <f t="shared" si="6"/>
        <v/>
      </c>
      <c r="E66" s="3" t="str">
        <f t="shared" si="7"/>
        <v/>
      </c>
      <c r="F66">
        <v>63</v>
      </c>
      <c r="H66" s="2"/>
      <c r="K66" t="str">
        <f t="shared" si="18"/>
        <v/>
      </c>
      <c r="L66" s="12" t="str">
        <f t="shared" si="0"/>
        <v/>
      </c>
      <c r="M66" s="2" t="str">
        <f t="shared" si="9"/>
        <v/>
      </c>
      <c r="N66" t="str">
        <f t="shared" si="16"/>
        <v/>
      </c>
      <c r="O66" s="1" t="str">
        <f t="shared" si="17"/>
        <v/>
      </c>
      <c r="P66" s="2" t="str">
        <f t="shared" si="10"/>
        <v/>
      </c>
      <c r="Q66" s="2" t="str">
        <f t="shared" si="11"/>
        <v/>
      </c>
      <c r="R66" s="2" t="str">
        <f t="shared" si="12"/>
        <v/>
      </c>
      <c r="S66" s="2" t="str">
        <f t="shared" si="13"/>
        <v/>
      </c>
    </row>
    <row r="67" spans="1:19" x14ac:dyDescent="0.35">
      <c r="A67" s="3" t="str">
        <f t="shared" si="3"/>
        <v/>
      </c>
      <c r="B67" s="3" t="str">
        <f t="shared" si="14"/>
        <v/>
      </c>
      <c r="C67" s="3" t="str">
        <f t="shared" si="15"/>
        <v/>
      </c>
      <c r="D67" s="3" t="str">
        <f t="shared" si="6"/>
        <v/>
      </c>
      <c r="E67" s="3" t="str">
        <f t="shared" si="7"/>
        <v/>
      </c>
      <c r="F67">
        <v>64</v>
      </c>
      <c r="H67" s="2"/>
      <c r="K67" t="str">
        <f t="shared" si="18"/>
        <v/>
      </c>
      <c r="L67" s="12" t="str">
        <f t="shared" si="0"/>
        <v/>
      </c>
      <c r="M67" s="2" t="str">
        <f t="shared" si="9"/>
        <v/>
      </c>
      <c r="N67" t="str">
        <f t="shared" si="16"/>
        <v/>
      </c>
      <c r="O67" s="1" t="str">
        <f t="shared" si="17"/>
        <v/>
      </c>
      <c r="P67" s="2" t="str">
        <f t="shared" si="10"/>
        <v/>
      </c>
      <c r="Q67" s="2" t="str">
        <f t="shared" si="11"/>
        <v/>
      </c>
      <c r="R67" s="2" t="str">
        <f t="shared" si="12"/>
        <v/>
      </c>
      <c r="S67" s="2" t="str">
        <f t="shared" si="13"/>
        <v/>
      </c>
    </row>
    <row r="68" spans="1:19" x14ac:dyDescent="0.35">
      <c r="A68" s="3" t="str">
        <f t="shared" si="3"/>
        <v/>
      </c>
      <c r="B68" s="3" t="str">
        <f t="shared" si="14"/>
        <v/>
      </c>
      <c r="C68" s="3" t="str">
        <f t="shared" si="15"/>
        <v/>
      </c>
      <c r="D68" s="3" t="str">
        <f t="shared" si="6"/>
        <v/>
      </c>
      <c r="E68" s="3" t="str">
        <f t="shared" si="7"/>
        <v/>
      </c>
      <c r="F68">
        <v>65</v>
      </c>
      <c r="H68" s="2"/>
      <c r="K68" t="str">
        <f t="shared" si="18"/>
        <v/>
      </c>
      <c r="L68" s="12" t="str">
        <f t="shared" ref="L68:L103" si="19">IFERROR(VLOOKUP($G68,Entries,5,FALSE)/24/60,"")</f>
        <v/>
      </c>
      <c r="M68" s="2" t="str">
        <f t="shared" si="9"/>
        <v/>
      </c>
      <c r="N68" t="str">
        <f t="shared" ref="N68:N103" si="20">IFERROR(VLOOKUP($G68,Entries,4,FALSE),"")</f>
        <v/>
      </c>
      <c r="O68" s="1" t="str">
        <f t="shared" ref="O68:O103" si="21">IFERROR(VLOOKUP($G68,Entries,3,FALSE),"")</f>
        <v/>
      </c>
      <c r="P68" s="2" t="str">
        <f t="shared" si="10"/>
        <v/>
      </c>
      <c r="Q68" s="2" t="str">
        <f t="shared" si="11"/>
        <v/>
      </c>
      <c r="R68" s="2" t="str">
        <f t="shared" si="12"/>
        <v/>
      </c>
      <c r="S68" s="2" t="str">
        <f t="shared" si="13"/>
        <v/>
      </c>
    </row>
    <row r="69" spans="1:19" x14ac:dyDescent="0.35">
      <c r="A69" s="3" t="str">
        <f t="shared" ref="A69:A103" si="22">IFERROR(RANK(M69,$M$4:$M$103,1),"")</f>
        <v/>
      </c>
      <c r="B69" s="3" t="str">
        <f t="shared" si="14"/>
        <v/>
      </c>
      <c r="C69" s="3" t="str">
        <f t="shared" si="15"/>
        <v/>
      </c>
      <c r="D69" s="3" t="str">
        <f t="shared" ref="D69:D103" si="23">IFERROR(RANK(R69,$R$4:$R$103,1),"")</f>
        <v/>
      </c>
      <c r="E69" s="3" t="str">
        <f t="shared" ref="E69:E103" si="24">IFERROR(RANK(S69,$S$4:$S$103,1),"")</f>
        <v/>
      </c>
      <c r="F69">
        <v>66</v>
      </c>
      <c r="H69" s="2"/>
      <c r="K69" t="str">
        <f t="shared" ref="K69:K103" si="25">IFERROR(VLOOKUP(G69,Entries,2,FALSE),"")</f>
        <v/>
      </c>
      <c r="L69" s="12" t="str">
        <f t="shared" si="19"/>
        <v/>
      </c>
      <c r="M69" s="2" t="str">
        <f t="shared" ref="M69:M103" si="26">IFERROR(H69-L69,"")</f>
        <v/>
      </c>
      <c r="N69" t="str">
        <f t="shared" si="20"/>
        <v/>
      </c>
      <c r="O69" s="1" t="str">
        <f t="shared" si="21"/>
        <v/>
      </c>
      <c r="P69" s="2" t="str">
        <f t="shared" ref="P69:P103" si="27">IF($O69="M",$M69,"")</f>
        <v/>
      </c>
      <c r="Q69" s="2" t="str">
        <f t="shared" ref="Q69:Q103" si="28">IF($O69="F",$M69,"")</f>
        <v/>
      </c>
      <c r="R69" s="2" t="str">
        <f t="shared" ref="R69:R103" si="29">IF(AND(O69="M",N69="Sedgefield Harriers"),H69,"")</f>
        <v/>
      </c>
      <c r="S69" s="2" t="str">
        <f t="shared" ref="S69:S103" si="30">IF(AND(O69="F",N69="Sedgefield Harriers"),H69,"")</f>
        <v/>
      </c>
    </row>
    <row r="70" spans="1:19" x14ac:dyDescent="0.35">
      <c r="A70" s="3" t="str">
        <f t="shared" si="22"/>
        <v/>
      </c>
      <c r="B70" s="3" t="str">
        <f t="shared" si="14"/>
        <v/>
      </c>
      <c r="C70" s="3" t="str">
        <f t="shared" si="15"/>
        <v/>
      </c>
      <c r="D70" s="3" t="str">
        <f t="shared" si="23"/>
        <v/>
      </c>
      <c r="E70" s="3" t="str">
        <f t="shared" si="24"/>
        <v/>
      </c>
      <c r="F70">
        <v>67</v>
      </c>
      <c r="H70" s="2"/>
      <c r="K70" t="str">
        <f t="shared" si="25"/>
        <v/>
      </c>
      <c r="L70" s="12" t="str">
        <f t="shared" si="19"/>
        <v/>
      </c>
      <c r="M70" s="2" t="str">
        <f t="shared" si="26"/>
        <v/>
      </c>
      <c r="N70" t="str">
        <f t="shared" si="20"/>
        <v/>
      </c>
      <c r="O70" s="1" t="str">
        <f t="shared" si="21"/>
        <v/>
      </c>
      <c r="P70" s="2" t="str">
        <f t="shared" si="27"/>
        <v/>
      </c>
      <c r="Q70" s="2" t="str">
        <f t="shared" si="28"/>
        <v/>
      </c>
      <c r="R70" s="2" t="str">
        <f t="shared" si="29"/>
        <v/>
      </c>
      <c r="S70" s="2" t="str">
        <f t="shared" si="30"/>
        <v/>
      </c>
    </row>
    <row r="71" spans="1:19" x14ac:dyDescent="0.35">
      <c r="A71" s="3" t="str">
        <f t="shared" si="22"/>
        <v/>
      </c>
      <c r="B71" s="3" t="str">
        <f t="shared" ref="B71:B103" si="31">IFERROR(RANK(P71,$P$4:$P$103,1),"")</f>
        <v/>
      </c>
      <c r="C71" s="3" t="str">
        <f t="shared" ref="C71:C103" si="32">IFERROR(RANK(Q71,$Q$4:$Q$103,1),"")</f>
        <v/>
      </c>
      <c r="D71" s="3" t="str">
        <f t="shared" si="23"/>
        <v/>
      </c>
      <c r="E71" s="3" t="str">
        <f t="shared" si="24"/>
        <v/>
      </c>
      <c r="F71">
        <v>68</v>
      </c>
      <c r="H71" s="2"/>
      <c r="K71" t="str">
        <f t="shared" si="25"/>
        <v/>
      </c>
      <c r="L71" s="12" t="str">
        <f t="shared" si="19"/>
        <v/>
      </c>
      <c r="M71" s="2" t="str">
        <f t="shared" si="26"/>
        <v/>
      </c>
      <c r="N71" t="str">
        <f t="shared" si="20"/>
        <v/>
      </c>
      <c r="O71" s="1" t="str">
        <f t="shared" si="21"/>
        <v/>
      </c>
      <c r="P71" s="2" t="str">
        <f t="shared" si="27"/>
        <v/>
      </c>
      <c r="Q71" s="2" t="str">
        <f t="shared" si="28"/>
        <v/>
      </c>
      <c r="R71" s="2" t="str">
        <f t="shared" si="29"/>
        <v/>
      </c>
      <c r="S71" s="2" t="str">
        <f t="shared" si="30"/>
        <v/>
      </c>
    </row>
    <row r="72" spans="1:19" x14ac:dyDescent="0.35">
      <c r="A72" s="3" t="str">
        <f t="shared" si="22"/>
        <v/>
      </c>
      <c r="B72" s="3" t="str">
        <f t="shared" si="31"/>
        <v/>
      </c>
      <c r="C72" s="3" t="str">
        <f t="shared" si="32"/>
        <v/>
      </c>
      <c r="D72" s="3" t="str">
        <f t="shared" si="23"/>
        <v/>
      </c>
      <c r="E72" s="3" t="str">
        <f t="shared" si="24"/>
        <v/>
      </c>
      <c r="F72">
        <v>69</v>
      </c>
      <c r="H72" s="2"/>
      <c r="K72" t="str">
        <f t="shared" si="25"/>
        <v/>
      </c>
      <c r="L72" s="12" t="str">
        <f t="shared" si="19"/>
        <v/>
      </c>
      <c r="M72" s="2" t="str">
        <f t="shared" si="26"/>
        <v/>
      </c>
      <c r="N72" t="str">
        <f t="shared" si="20"/>
        <v/>
      </c>
      <c r="O72" s="1" t="str">
        <f t="shared" si="21"/>
        <v/>
      </c>
      <c r="P72" s="2" t="str">
        <f t="shared" si="27"/>
        <v/>
      </c>
      <c r="Q72" s="2" t="str">
        <f t="shared" si="28"/>
        <v/>
      </c>
      <c r="R72" s="2" t="str">
        <f t="shared" si="29"/>
        <v/>
      </c>
      <c r="S72" s="2" t="str">
        <f t="shared" si="30"/>
        <v/>
      </c>
    </row>
    <row r="73" spans="1:19" x14ac:dyDescent="0.35">
      <c r="A73" s="3" t="str">
        <f t="shared" si="22"/>
        <v/>
      </c>
      <c r="B73" s="3" t="str">
        <f t="shared" si="31"/>
        <v/>
      </c>
      <c r="C73" s="3" t="str">
        <f t="shared" si="32"/>
        <v/>
      </c>
      <c r="D73" s="3" t="str">
        <f t="shared" si="23"/>
        <v/>
      </c>
      <c r="E73" s="3" t="str">
        <f t="shared" si="24"/>
        <v/>
      </c>
      <c r="F73">
        <v>70</v>
      </c>
      <c r="H73" s="2"/>
      <c r="K73" t="str">
        <f t="shared" si="25"/>
        <v/>
      </c>
      <c r="L73" s="12" t="str">
        <f t="shared" si="19"/>
        <v/>
      </c>
      <c r="M73" s="2" t="str">
        <f t="shared" si="26"/>
        <v/>
      </c>
      <c r="N73" t="str">
        <f t="shared" si="20"/>
        <v/>
      </c>
      <c r="O73" s="1" t="str">
        <f t="shared" si="21"/>
        <v/>
      </c>
      <c r="P73" s="2" t="str">
        <f t="shared" si="27"/>
        <v/>
      </c>
      <c r="Q73" s="2" t="str">
        <f t="shared" si="28"/>
        <v/>
      </c>
      <c r="R73" s="2" t="str">
        <f t="shared" si="29"/>
        <v/>
      </c>
      <c r="S73" s="2" t="str">
        <f t="shared" si="30"/>
        <v/>
      </c>
    </row>
    <row r="74" spans="1:19" x14ac:dyDescent="0.35">
      <c r="A74" s="3" t="str">
        <f t="shared" si="22"/>
        <v/>
      </c>
      <c r="B74" s="3" t="str">
        <f t="shared" si="31"/>
        <v/>
      </c>
      <c r="C74" s="3" t="str">
        <f t="shared" si="32"/>
        <v/>
      </c>
      <c r="D74" s="3" t="str">
        <f t="shared" si="23"/>
        <v/>
      </c>
      <c r="E74" s="3" t="str">
        <f t="shared" si="24"/>
        <v/>
      </c>
      <c r="F74">
        <v>71</v>
      </c>
      <c r="H74" s="2"/>
      <c r="K74" t="str">
        <f t="shared" si="25"/>
        <v/>
      </c>
      <c r="L74" s="12" t="str">
        <f t="shared" si="19"/>
        <v/>
      </c>
      <c r="M74" s="2" t="str">
        <f t="shared" si="26"/>
        <v/>
      </c>
      <c r="N74" t="str">
        <f t="shared" si="20"/>
        <v/>
      </c>
      <c r="O74" s="1" t="str">
        <f t="shared" si="21"/>
        <v/>
      </c>
      <c r="P74" s="2" t="str">
        <f t="shared" si="27"/>
        <v/>
      </c>
      <c r="Q74" s="2" t="str">
        <f t="shared" si="28"/>
        <v/>
      </c>
      <c r="R74" s="2" t="str">
        <f t="shared" si="29"/>
        <v/>
      </c>
      <c r="S74" s="2" t="str">
        <f t="shared" si="30"/>
        <v/>
      </c>
    </row>
    <row r="75" spans="1:19" x14ac:dyDescent="0.35">
      <c r="A75" s="3" t="str">
        <f t="shared" si="22"/>
        <v/>
      </c>
      <c r="B75" s="3" t="str">
        <f t="shared" si="31"/>
        <v/>
      </c>
      <c r="C75" s="3" t="str">
        <f t="shared" si="32"/>
        <v/>
      </c>
      <c r="D75" s="3" t="str">
        <f t="shared" si="23"/>
        <v/>
      </c>
      <c r="E75" s="3" t="str">
        <f t="shared" si="24"/>
        <v/>
      </c>
      <c r="F75">
        <v>72</v>
      </c>
      <c r="H75" s="2"/>
      <c r="K75" t="str">
        <f t="shared" si="25"/>
        <v/>
      </c>
      <c r="L75" s="12" t="str">
        <f t="shared" si="19"/>
        <v/>
      </c>
      <c r="M75" s="2" t="str">
        <f t="shared" si="26"/>
        <v/>
      </c>
      <c r="N75" t="str">
        <f t="shared" si="20"/>
        <v/>
      </c>
      <c r="O75" s="1" t="str">
        <f t="shared" si="21"/>
        <v/>
      </c>
      <c r="P75" s="2" t="str">
        <f t="shared" si="27"/>
        <v/>
      </c>
      <c r="Q75" s="2" t="str">
        <f t="shared" si="28"/>
        <v/>
      </c>
      <c r="R75" s="2" t="str">
        <f t="shared" si="29"/>
        <v/>
      </c>
      <c r="S75" s="2" t="str">
        <f t="shared" si="30"/>
        <v/>
      </c>
    </row>
    <row r="76" spans="1:19" x14ac:dyDescent="0.35">
      <c r="A76" s="3" t="str">
        <f t="shared" si="22"/>
        <v/>
      </c>
      <c r="B76" s="3" t="str">
        <f t="shared" si="31"/>
        <v/>
      </c>
      <c r="C76" s="3" t="str">
        <f t="shared" si="32"/>
        <v/>
      </c>
      <c r="D76" s="3" t="str">
        <f t="shared" si="23"/>
        <v/>
      </c>
      <c r="E76" s="3" t="str">
        <f t="shared" si="24"/>
        <v/>
      </c>
      <c r="F76">
        <v>73</v>
      </c>
      <c r="H76" s="2"/>
      <c r="K76" t="str">
        <f t="shared" si="25"/>
        <v/>
      </c>
      <c r="L76" s="12" t="str">
        <f t="shared" si="19"/>
        <v/>
      </c>
      <c r="M76" s="2" t="str">
        <f t="shared" si="26"/>
        <v/>
      </c>
      <c r="N76" t="str">
        <f t="shared" si="20"/>
        <v/>
      </c>
      <c r="O76" s="1" t="str">
        <f t="shared" si="21"/>
        <v/>
      </c>
      <c r="P76" s="2" t="str">
        <f t="shared" si="27"/>
        <v/>
      </c>
      <c r="Q76" s="2" t="str">
        <f t="shared" si="28"/>
        <v/>
      </c>
      <c r="R76" s="2" t="str">
        <f t="shared" si="29"/>
        <v/>
      </c>
      <c r="S76" s="2" t="str">
        <f t="shared" si="30"/>
        <v/>
      </c>
    </row>
    <row r="77" spans="1:19" x14ac:dyDescent="0.35">
      <c r="A77" s="3" t="str">
        <f t="shared" si="22"/>
        <v/>
      </c>
      <c r="B77" s="3" t="str">
        <f t="shared" si="31"/>
        <v/>
      </c>
      <c r="C77" s="3" t="str">
        <f t="shared" si="32"/>
        <v/>
      </c>
      <c r="D77" s="3" t="str">
        <f t="shared" si="23"/>
        <v/>
      </c>
      <c r="E77" s="3" t="str">
        <f t="shared" si="24"/>
        <v/>
      </c>
      <c r="F77">
        <v>74</v>
      </c>
      <c r="H77" s="2"/>
      <c r="K77" t="str">
        <f t="shared" si="25"/>
        <v/>
      </c>
      <c r="L77" s="12" t="str">
        <f t="shared" si="19"/>
        <v/>
      </c>
      <c r="M77" s="2" t="str">
        <f t="shared" si="26"/>
        <v/>
      </c>
      <c r="N77" t="str">
        <f t="shared" si="20"/>
        <v/>
      </c>
      <c r="O77" s="1" t="str">
        <f t="shared" si="21"/>
        <v/>
      </c>
      <c r="P77" s="2" t="str">
        <f t="shared" si="27"/>
        <v/>
      </c>
      <c r="Q77" s="2" t="str">
        <f t="shared" si="28"/>
        <v/>
      </c>
      <c r="R77" s="2" t="str">
        <f t="shared" si="29"/>
        <v/>
      </c>
      <c r="S77" s="2" t="str">
        <f t="shared" si="30"/>
        <v/>
      </c>
    </row>
    <row r="78" spans="1:19" x14ac:dyDescent="0.35">
      <c r="A78" s="3" t="str">
        <f t="shared" si="22"/>
        <v/>
      </c>
      <c r="B78" s="3" t="str">
        <f t="shared" si="31"/>
        <v/>
      </c>
      <c r="C78" s="3" t="str">
        <f t="shared" si="32"/>
        <v/>
      </c>
      <c r="D78" s="3" t="str">
        <f t="shared" si="23"/>
        <v/>
      </c>
      <c r="E78" s="3" t="str">
        <f t="shared" si="24"/>
        <v/>
      </c>
      <c r="F78">
        <v>75</v>
      </c>
      <c r="H78" s="2"/>
      <c r="K78" t="str">
        <f t="shared" si="25"/>
        <v/>
      </c>
      <c r="L78" s="12" t="str">
        <f t="shared" si="19"/>
        <v/>
      </c>
      <c r="M78" s="2" t="str">
        <f t="shared" si="26"/>
        <v/>
      </c>
      <c r="N78" t="str">
        <f t="shared" si="20"/>
        <v/>
      </c>
      <c r="O78" s="1" t="str">
        <f t="shared" si="21"/>
        <v/>
      </c>
      <c r="P78" s="2" t="str">
        <f t="shared" si="27"/>
        <v/>
      </c>
      <c r="Q78" s="2" t="str">
        <f t="shared" si="28"/>
        <v/>
      </c>
      <c r="R78" s="2" t="str">
        <f t="shared" si="29"/>
        <v/>
      </c>
      <c r="S78" s="2" t="str">
        <f t="shared" si="30"/>
        <v/>
      </c>
    </row>
    <row r="79" spans="1:19" x14ac:dyDescent="0.35">
      <c r="A79" s="3" t="str">
        <f t="shared" si="22"/>
        <v/>
      </c>
      <c r="B79" s="3" t="str">
        <f t="shared" si="31"/>
        <v/>
      </c>
      <c r="C79" s="3" t="str">
        <f t="shared" si="32"/>
        <v/>
      </c>
      <c r="D79" s="3" t="str">
        <f t="shared" si="23"/>
        <v/>
      </c>
      <c r="E79" s="3" t="str">
        <f t="shared" si="24"/>
        <v/>
      </c>
      <c r="F79">
        <v>76</v>
      </c>
      <c r="H79" s="2"/>
      <c r="K79" t="str">
        <f t="shared" si="25"/>
        <v/>
      </c>
      <c r="L79" s="12" t="str">
        <f t="shared" si="19"/>
        <v/>
      </c>
      <c r="M79" s="2" t="str">
        <f t="shared" si="26"/>
        <v/>
      </c>
      <c r="N79" t="str">
        <f t="shared" si="20"/>
        <v/>
      </c>
      <c r="O79" s="1" t="str">
        <f t="shared" si="21"/>
        <v/>
      </c>
      <c r="P79" s="2" t="str">
        <f t="shared" si="27"/>
        <v/>
      </c>
      <c r="Q79" s="2" t="str">
        <f t="shared" si="28"/>
        <v/>
      </c>
      <c r="R79" s="2" t="str">
        <f t="shared" si="29"/>
        <v/>
      </c>
      <c r="S79" s="2" t="str">
        <f t="shared" si="30"/>
        <v/>
      </c>
    </row>
    <row r="80" spans="1:19" x14ac:dyDescent="0.35">
      <c r="A80" s="3" t="str">
        <f t="shared" si="22"/>
        <v/>
      </c>
      <c r="B80" s="3" t="str">
        <f t="shared" si="31"/>
        <v/>
      </c>
      <c r="C80" s="3" t="str">
        <f t="shared" si="32"/>
        <v/>
      </c>
      <c r="D80" s="3" t="str">
        <f t="shared" si="23"/>
        <v/>
      </c>
      <c r="E80" s="3" t="str">
        <f t="shared" si="24"/>
        <v/>
      </c>
      <c r="F80">
        <v>77</v>
      </c>
      <c r="H80" s="2"/>
      <c r="K80" t="str">
        <f t="shared" si="25"/>
        <v/>
      </c>
      <c r="L80" s="12" t="str">
        <f t="shared" si="19"/>
        <v/>
      </c>
      <c r="M80" s="2" t="str">
        <f t="shared" si="26"/>
        <v/>
      </c>
      <c r="N80" t="str">
        <f t="shared" si="20"/>
        <v/>
      </c>
      <c r="O80" s="1" t="str">
        <f t="shared" si="21"/>
        <v/>
      </c>
      <c r="P80" s="2" t="str">
        <f t="shared" si="27"/>
        <v/>
      </c>
      <c r="Q80" s="2" t="str">
        <f t="shared" si="28"/>
        <v/>
      </c>
      <c r="R80" s="2" t="str">
        <f t="shared" si="29"/>
        <v/>
      </c>
      <c r="S80" s="2" t="str">
        <f t="shared" si="30"/>
        <v/>
      </c>
    </row>
    <row r="81" spans="1:19" x14ac:dyDescent="0.35">
      <c r="A81" s="3" t="str">
        <f t="shared" si="22"/>
        <v/>
      </c>
      <c r="B81" s="3" t="str">
        <f t="shared" si="31"/>
        <v/>
      </c>
      <c r="C81" s="3" t="str">
        <f t="shared" si="32"/>
        <v/>
      </c>
      <c r="D81" s="3" t="str">
        <f t="shared" si="23"/>
        <v/>
      </c>
      <c r="E81" s="3" t="str">
        <f t="shared" si="24"/>
        <v/>
      </c>
      <c r="F81">
        <v>78</v>
      </c>
      <c r="H81" s="2"/>
      <c r="K81" t="str">
        <f t="shared" si="25"/>
        <v/>
      </c>
      <c r="L81" s="12" t="str">
        <f t="shared" si="19"/>
        <v/>
      </c>
      <c r="M81" s="2" t="str">
        <f t="shared" si="26"/>
        <v/>
      </c>
      <c r="N81" t="str">
        <f t="shared" si="20"/>
        <v/>
      </c>
      <c r="O81" s="1" t="str">
        <f t="shared" si="21"/>
        <v/>
      </c>
      <c r="P81" s="2" t="str">
        <f t="shared" si="27"/>
        <v/>
      </c>
      <c r="Q81" s="2" t="str">
        <f t="shared" si="28"/>
        <v/>
      </c>
      <c r="R81" s="2" t="str">
        <f t="shared" si="29"/>
        <v/>
      </c>
      <c r="S81" s="2" t="str">
        <f t="shared" si="30"/>
        <v/>
      </c>
    </row>
    <row r="82" spans="1:19" x14ac:dyDescent="0.35">
      <c r="A82" s="3" t="str">
        <f t="shared" si="22"/>
        <v/>
      </c>
      <c r="B82" s="3" t="str">
        <f t="shared" si="31"/>
        <v/>
      </c>
      <c r="C82" s="3" t="str">
        <f t="shared" si="32"/>
        <v/>
      </c>
      <c r="D82" s="3" t="str">
        <f t="shared" si="23"/>
        <v/>
      </c>
      <c r="E82" s="3" t="str">
        <f t="shared" si="24"/>
        <v/>
      </c>
      <c r="F82">
        <v>79</v>
      </c>
      <c r="H82" s="2"/>
      <c r="K82" t="str">
        <f t="shared" si="25"/>
        <v/>
      </c>
      <c r="L82" s="12" t="str">
        <f t="shared" si="19"/>
        <v/>
      </c>
      <c r="M82" s="2" t="str">
        <f t="shared" si="26"/>
        <v/>
      </c>
      <c r="N82" t="str">
        <f t="shared" si="20"/>
        <v/>
      </c>
      <c r="O82" s="1" t="str">
        <f t="shared" si="21"/>
        <v/>
      </c>
      <c r="P82" s="2" t="str">
        <f t="shared" si="27"/>
        <v/>
      </c>
      <c r="Q82" s="2" t="str">
        <f t="shared" si="28"/>
        <v/>
      </c>
      <c r="R82" s="2" t="str">
        <f t="shared" si="29"/>
        <v/>
      </c>
      <c r="S82" s="2" t="str">
        <f t="shared" si="30"/>
        <v/>
      </c>
    </row>
    <row r="83" spans="1:19" x14ac:dyDescent="0.35">
      <c r="A83" s="3" t="str">
        <f t="shared" si="22"/>
        <v/>
      </c>
      <c r="B83" s="3" t="str">
        <f t="shared" si="31"/>
        <v/>
      </c>
      <c r="C83" s="3" t="str">
        <f t="shared" si="32"/>
        <v/>
      </c>
      <c r="D83" s="3" t="str">
        <f t="shared" si="23"/>
        <v/>
      </c>
      <c r="E83" s="3" t="str">
        <f t="shared" si="24"/>
        <v/>
      </c>
      <c r="F83">
        <v>80</v>
      </c>
      <c r="H83" s="2"/>
      <c r="K83" t="str">
        <f t="shared" si="25"/>
        <v/>
      </c>
      <c r="L83" s="12" t="str">
        <f t="shared" si="19"/>
        <v/>
      </c>
      <c r="M83" s="2" t="str">
        <f t="shared" si="26"/>
        <v/>
      </c>
      <c r="N83" t="str">
        <f t="shared" si="20"/>
        <v/>
      </c>
      <c r="O83" s="1" t="str">
        <f t="shared" si="21"/>
        <v/>
      </c>
      <c r="P83" s="2" t="str">
        <f t="shared" si="27"/>
        <v/>
      </c>
      <c r="Q83" s="2" t="str">
        <f t="shared" si="28"/>
        <v/>
      </c>
      <c r="R83" s="2" t="str">
        <f t="shared" si="29"/>
        <v/>
      </c>
      <c r="S83" s="2" t="str">
        <f t="shared" si="30"/>
        <v/>
      </c>
    </row>
    <row r="84" spans="1:19" x14ac:dyDescent="0.35">
      <c r="A84" s="3" t="str">
        <f t="shared" si="22"/>
        <v/>
      </c>
      <c r="B84" s="3" t="str">
        <f t="shared" si="31"/>
        <v/>
      </c>
      <c r="C84" s="3" t="str">
        <f t="shared" si="32"/>
        <v/>
      </c>
      <c r="D84" s="3" t="str">
        <f t="shared" si="23"/>
        <v/>
      </c>
      <c r="E84" s="3" t="str">
        <f t="shared" si="24"/>
        <v/>
      </c>
      <c r="F84">
        <v>81</v>
      </c>
      <c r="H84" s="2"/>
      <c r="K84" t="str">
        <f t="shared" si="25"/>
        <v/>
      </c>
      <c r="L84" s="12" t="str">
        <f t="shared" si="19"/>
        <v/>
      </c>
      <c r="M84" s="2" t="str">
        <f t="shared" si="26"/>
        <v/>
      </c>
      <c r="N84" t="str">
        <f t="shared" si="20"/>
        <v/>
      </c>
      <c r="O84" s="1" t="str">
        <f t="shared" si="21"/>
        <v/>
      </c>
      <c r="P84" s="2" t="str">
        <f t="shared" si="27"/>
        <v/>
      </c>
      <c r="Q84" s="2" t="str">
        <f t="shared" si="28"/>
        <v/>
      </c>
      <c r="R84" s="2" t="str">
        <f t="shared" si="29"/>
        <v/>
      </c>
      <c r="S84" s="2" t="str">
        <f t="shared" si="30"/>
        <v/>
      </c>
    </row>
    <row r="85" spans="1:19" x14ac:dyDescent="0.35">
      <c r="A85" s="3" t="str">
        <f t="shared" si="22"/>
        <v/>
      </c>
      <c r="B85" s="3" t="str">
        <f t="shared" si="31"/>
        <v/>
      </c>
      <c r="C85" s="3" t="str">
        <f t="shared" si="32"/>
        <v/>
      </c>
      <c r="D85" s="3" t="str">
        <f t="shared" si="23"/>
        <v/>
      </c>
      <c r="E85" s="3" t="str">
        <f t="shared" si="24"/>
        <v/>
      </c>
      <c r="F85">
        <v>82</v>
      </c>
      <c r="H85" s="2"/>
      <c r="K85" t="str">
        <f t="shared" si="25"/>
        <v/>
      </c>
      <c r="L85" s="12" t="str">
        <f t="shared" si="19"/>
        <v/>
      </c>
      <c r="M85" s="2" t="str">
        <f t="shared" si="26"/>
        <v/>
      </c>
      <c r="N85" t="str">
        <f t="shared" si="20"/>
        <v/>
      </c>
      <c r="O85" s="1" t="str">
        <f t="shared" si="21"/>
        <v/>
      </c>
      <c r="P85" s="2" t="str">
        <f t="shared" si="27"/>
        <v/>
      </c>
      <c r="Q85" s="2" t="str">
        <f t="shared" si="28"/>
        <v/>
      </c>
      <c r="R85" s="2" t="str">
        <f t="shared" si="29"/>
        <v/>
      </c>
      <c r="S85" s="2" t="str">
        <f t="shared" si="30"/>
        <v/>
      </c>
    </row>
    <row r="86" spans="1:19" x14ac:dyDescent="0.35">
      <c r="A86" s="3" t="str">
        <f t="shared" si="22"/>
        <v/>
      </c>
      <c r="B86" s="3" t="str">
        <f t="shared" si="31"/>
        <v/>
      </c>
      <c r="C86" s="3" t="str">
        <f t="shared" si="32"/>
        <v/>
      </c>
      <c r="D86" s="3" t="str">
        <f t="shared" si="23"/>
        <v/>
      </c>
      <c r="E86" s="3" t="str">
        <f t="shared" si="24"/>
        <v/>
      </c>
      <c r="F86">
        <v>83</v>
      </c>
      <c r="H86" s="2"/>
      <c r="K86" t="str">
        <f t="shared" si="25"/>
        <v/>
      </c>
      <c r="L86" s="12" t="str">
        <f t="shared" si="19"/>
        <v/>
      </c>
      <c r="M86" s="2" t="str">
        <f t="shared" si="26"/>
        <v/>
      </c>
      <c r="N86" t="str">
        <f t="shared" si="20"/>
        <v/>
      </c>
      <c r="O86" s="1" t="str">
        <f t="shared" si="21"/>
        <v/>
      </c>
      <c r="P86" s="2" t="str">
        <f t="shared" si="27"/>
        <v/>
      </c>
      <c r="Q86" s="2" t="str">
        <f t="shared" si="28"/>
        <v/>
      </c>
      <c r="R86" s="2" t="str">
        <f t="shared" si="29"/>
        <v/>
      </c>
      <c r="S86" s="2" t="str">
        <f t="shared" si="30"/>
        <v/>
      </c>
    </row>
    <row r="87" spans="1:19" x14ac:dyDescent="0.35">
      <c r="A87" s="3" t="str">
        <f t="shared" si="22"/>
        <v/>
      </c>
      <c r="B87" s="3" t="str">
        <f t="shared" si="31"/>
        <v/>
      </c>
      <c r="C87" s="3" t="str">
        <f t="shared" si="32"/>
        <v/>
      </c>
      <c r="D87" s="3" t="str">
        <f t="shared" si="23"/>
        <v/>
      </c>
      <c r="E87" s="3" t="str">
        <f t="shared" si="24"/>
        <v/>
      </c>
      <c r="F87">
        <v>84</v>
      </c>
      <c r="H87" s="2"/>
      <c r="K87" t="str">
        <f t="shared" si="25"/>
        <v/>
      </c>
      <c r="L87" s="12" t="str">
        <f t="shared" si="19"/>
        <v/>
      </c>
      <c r="M87" s="2" t="str">
        <f t="shared" si="26"/>
        <v/>
      </c>
      <c r="N87" t="str">
        <f t="shared" si="20"/>
        <v/>
      </c>
      <c r="O87" s="1" t="str">
        <f t="shared" si="21"/>
        <v/>
      </c>
      <c r="P87" s="2" t="str">
        <f t="shared" si="27"/>
        <v/>
      </c>
      <c r="Q87" s="2" t="str">
        <f t="shared" si="28"/>
        <v/>
      </c>
      <c r="R87" s="2" t="str">
        <f t="shared" si="29"/>
        <v/>
      </c>
      <c r="S87" s="2" t="str">
        <f t="shared" si="30"/>
        <v/>
      </c>
    </row>
    <row r="88" spans="1:19" x14ac:dyDescent="0.35">
      <c r="A88" s="3" t="str">
        <f t="shared" si="22"/>
        <v/>
      </c>
      <c r="B88" s="3" t="str">
        <f t="shared" si="31"/>
        <v/>
      </c>
      <c r="C88" s="3" t="str">
        <f t="shared" si="32"/>
        <v/>
      </c>
      <c r="D88" s="3" t="str">
        <f t="shared" si="23"/>
        <v/>
      </c>
      <c r="E88" s="3" t="str">
        <f t="shared" si="24"/>
        <v/>
      </c>
      <c r="F88">
        <v>85</v>
      </c>
      <c r="H88" s="2"/>
      <c r="K88" t="str">
        <f t="shared" si="25"/>
        <v/>
      </c>
      <c r="L88" s="12" t="str">
        <f t="shared" si="19"/>
        <v/>
      </c>
      <c r="M88" s="2" t="str">
        <f t="shared" si="26"/>
        <v/>
      </c>
      <c r="N88" t="str">
        <f t="shared" si="20"/>
        <v/>
      </c>
      <c r="O88" s="1" t="str">
        <f t="shared" si="21"/>
        <v/>
      </c>
      <c r="P88" s="2" t="str">
        <f t="shared" si="27"/>
        <v/>
      </c>
      <c r="Q88" s="2" t="str">
        <f t="shared" si="28"/>
        <v/>
      </c>
      <c r="R88" s="2" t="str">
        <f t="shared" si="29"/>
        <v/>
      </c>
      <c r="S88" s="2" t="str">
        <f t="shared" si="30"/>
        <v/>
      </c>
    </row>
    <row r="89" spans="1:19" x14ac:dyDescent="0.35">
      <c r="A89" s="3" t="str">
        <f t="shared" si="22"/>
        <v/>
      </c>
      <c r="B89" s="3" t="str">
        <f t="shared" si="31"/>
        <v/>
      </c>
      <c r="C89" s="3" t="str">
        <f t="shared" si="32"/>
        <v/>
      </c>
      <c r="D89" s="3" t="str">
        <f t="shared" si="23"/>
        <v/>
      </c>
      <c r="E89" s="3" t="str">
        <f t="shared" si="24"/>
        <v/>
      </c>
      <c r="F89">
        <v>86</v>
      </c>
      <c r="H89" s="2"/>
      <c r="K89" t="str">
        <f t="shared" si="25"/>
        <v/>
      </c>
      <c r="L89" s="12" t="str">
        <f t="shared" si="19"/>
        <v/>
      </c>
      <c r="M89" s="2" t="str">
        <f t="shared" si="26"/>
        <v/>
      </c>
      <c r="N89" t="str">
        <f t="shared" si="20"/>
        <v/>
      </c>
      <c r="O89" s="1" t="str">
        <f t="shared" si="21"/>
        <v/>
      </c>
      <c r="P89" s="2" t="str">
        <f t="shared" si="27"/>
        <v/>
      </c>
      <c r="Q89" s="2" t="str">
        <f t="shared" si="28"/>
        <v/>
      </c>
      <c r="R89" s="2" t="str">
        <f t="shared" si="29"/>
        <v/>
      </c>
      <c r="S89" s="2" t="str">
        <f t="shared" si="30"/>
        <v/>
      </c>
    </row>
    <row r="90" spans="1:19" x14ac:dyDescent="0.35">
      <c r="A90" s="3" t="str">
        <f t="shared" si="22"/>
        <v/>
      </c>
      <c r="B90" s="3" t="str">
        <f t="shared" si="31"/>
        <v/>
      </c>
      <c r="C90" s="3" t="str">
        <f t="shared" si="32"/>
        <v/>
      </c>
      <c r="D90" s="3" t="str">
        <f t="shared" si="23"/>
        <v/>
      </c>
      <c r="E90" s="3" t="str">
        <f t="shared" si="24"/>
        <v/>
      </c>
      <c r="F90">
        <v>87</v>
      </c>
      <c r="H90" s="2"/>
      <c r="K90" t="str">
        <f t="shared" si="25"/>
        <v/>
      </c>
      <c r="L90" s="12" t="str">
        <f t="shared" si="19"/>
        <v/>
      </c>
      <c r="M90" s="2" t="str">
        <f t="shared" si="26"/>
        <v/>
      </c>
      <c r="N90" t="str">
        <f t="shared" si="20"/>
        <v/>
      </c>
      <c r="O90" s="1" t="str">
        <f t="shared" si="21"/>
        <v/>
      </c>
      <c r="P90" s="2" t="str">
        <f t="shared" si="27"/>
        <v/>
      </c>
      <c r="Q90" s="2" t="str">
        <f t="shared" si="28"/>
        <v/>
      </c>
      <c r="R90" s="2" t="str">
        <f t="shared" si="29"/>
        <v/>
      </c>
      <c r="S90" s="2" t="str">
        <f t="shared" si="30"/>
        <v/>
      </c>
    </row>
    <row r="91" spans="1:19" x14ac:dyDescent="0.35">
      <c r="A91" s="3" t="str">
        <f t="shared" si="22"/>
        <v/>
      </c>
      <c r="B91" s="3" t="str">
        <f t="shared" si="31"/>
        <v/>
      </c>
      <c r="C91" s="3" t="str">
        <f t="shared" si="32"/>
        <v/>
      </c>
      <c r="D91" s="3" t="str">
        <f t="shared" si="23"/>
        <v/>
      </c>
      <c r="E91" s="3" t="str">
        <f t="shared" si="24"/>
        <v/>
      </c>
      <c r="F91">
        <v>88</v>
      </c>
      <c r="H91" s="2"/>
      <c r="K91" t="str">
        <f t="shared" si="25"/>
        <v/>
      </c>
      <c r="L91" s="12" t="str">
        <f t="shared" si="19"/>
        <v/>
      </c>
      <c r="M91" s="2" t="str">
        <f t="shared" si="26"/>
        <v/>
      </c>
      <c r="N91" t="str">
        <f t="shared" si="20"/>
        <v/>
      </c>
      <c r="O91" s="1" t="str">
        <f t="shared" si="21"/>
        <v/>
      </c>
      <c r="P91" s="2" t="str">
        <f t="shared" si="27"/>
        <v/>
      </c>
      <c r="Q91" s="2" t="str">
        <f t="shared" si="28"/>
        <v/>
      </c>
      <c r="R91" s="2" t="str">
        <f t="shared" si="29"/>
        <v/>
      </c>
      <c r="S91" s="2" t="str">
        <f t="shared" si="30"/>
        <v/>
      </c>
    </row>
    <row r="92" spans="1:19" x14ac:dyDescent="0.35">
      <c r="A92" s="3" t="str">
        <f t="shared" si="22"/>
        <v/>
      </c>
      <c r="B92" s="3" t="str">
        <f t="shared" si="31"/>
        <v/>
      </c>
      <c r="C92" s="3" t="str">
        <f t="shared" si="32"/>
        <v/>
      </c>
      <c r="D92" s="3" t="str">
        <f t="shared" si="23"/>
        <v/>
      </c>
      <c r="E92" s="3" t="str">
        <f t="shared" si="24"/>
        <v/>
      </c>
      <c r="F92">
        <v>89</v>
      </c>
      <c r="H92" s="2"/>
      <c r="K92" t="str">
        <f t="shared" si="25"/>
        <v/>
      </c>
      <c r="L92" s="12" t="str">
        <f t="shared" si="19"/>
        <v/>
      </c>
      <c r="M92" s="2" t="str">
        <f t="shared" si="26"/>
        <v/>
      </c>
      <c r="N92" t="str">
        <f t="shared" si="20"/>
        <v/>
      </c>
      <c r="O92" s="1" t="str">
        <f t="shared" si="21"/>
        <v/>
      </c>
      <c r="P92" s="2" t="str">
        <f t="shared" si="27"/>
        <v/>
      </c>
      <c r="Q92" s="2" t="str">
        <f t="shared" si="28"/>
        <v/>
      </c>
      <c r="R92" s="2" t="str">
        <f t="shared" si="29"/>
        <v/>
      </c>
      <c r="S92" s="2" t="str">
        <f t="shared" si="30"/>
        <v/>
      </c>
    </row>
    <row r="93" spans="1:19" x14ac:dyDescent="0.35">
      <c r="A93" s="3" t="str">
        <f t="shared" si="22"/>
        <v/>
      </c>
      <c r="B93" s="3" t="str">
        <f t="shared" si="31"/>
        <v/>
      </c>
      <c r="C93" s="3" t="str">
        <f t="shared" si="32"/>
        <v/>
      </c>
      <c r="D93" s="3" t="str">
        <f t="shared" si="23"/>
        <v/>
      </c>
      <c r="E93" s="3" t="str">
        <f t="shared" si="24"/>
        <v/>
      </c>
      <c r="F93">
        <v>90</v>
      </c>
      <c r="H93" s="2"/>
      <c r="K93" t="str">
        <f t="shared" si="25"/>
        <v/>
      </c>
      <c r="L93" s="12" t="str">
        <f t="shared" si="19"/>
        <v/>
      </c>
      <c r="M93" s="2" t="str">
        <f t="shared" si="26"/>
        <v/>
      </c>
      <c r="N93" t="str">
        <f t="shared" si="20"/>
        <v/>
      </c>
      <c r="O93" s="1" t="str">
        <f t="shared" si="21"/>
        <v/>
      </c>
      <c r="P93" s="2" t="str">
        <f t="shared" si="27"/>
        <v/>
      </c>
      <c r="Q93" s="2" t="str">
        <f t="shared" si="28"/>
        <v/>
      </c>
      <c r="R93" s="2" t="str">
        <f t="shared" si="29"/>
        <v/>
      </c>
      <c r="S93" s="2" t="str">
        <f t="shared" si="30"/>
        <v/>
      </c>
    </row>
    <row r="94" spans="1:19" x14ac:dyDescent="0.35">
      <c r="A94" s="3" t="str">
        <f t="shared" si="22"/>
        <v/>
      </c>
      <c r="B94" s="3" t="str">
        <f t="shared" si="31"/>
        <v/>
      </c>
      <c r="C94" s="3" t="str">
        <f t="shared" si="32"/>
        <v/>
      </c>
      <c r="D94" s="3" t="str">
        <f t="shared" si="23"/>
        <v/>
      </c>
      <c r="E94" s="3" t="str">
        <f t="shared" si="24"/>
        <v/>
      </c>
      <c r="F94">
        <v>91</v>
      </c>
      <c r="H94" s="2"/>
      <c r="K94" t="str">
        <f t="shared" si="25"/>
        <v/>
      </c>
      <c r="L94" s="12" t="str">
        <f t="shared" si="19"/>
        <v/>
      </c>
      <c r="M94" s="2" t="str">
        <f t="shared" si="26"/>
        <v/>
      </c>
      <c r="N94" t="str">
        <f t="shared" si="20"/>
        <v/>
      </c>
      <c r="O94" s="1" t="str">
        <f t="shared" si="21"/>
        <v/>
      </c>
      <c r="P94" s="2" t="str">
        <f t="shared" si="27"/>
        <v/>
      </c>
      <c r="Q94" s="2" t="str">
        <f t="shared" si="28"/>
        <v/>
      </c>
      <c r="R94" s="2" t="str">
        <f t="shared" si="29"/>
        <v/>
      </c>
      <c r="S94" s="2" t="str">
        <f t="shared" si="30"/>
        <v/>
      </c>
    </row>
    <row r="95" spans="1:19" x14ac:dyDescent="0.35">
      <c r="A95" s="3" t="str">
        <f t="shared" si="22"/>
        <v/>
      </c>
      <c r="B95" s="3" t="str">
        <f t="shared" si="31"/>
        <v/>
      </c>
      <c r="C95" s="3" t="str">
        <f t="shared" si="32"/>
        <v/>
      </c>
      <c r="D95" s="3" t="str">
        <f t="shared" si="23"/>
        <v/>
      </c>
      <c r="E95" s="3" t="str">
        <f t="shared" si="24"/>
        <v/>
      </c>
      <c r="F95">
        <v>92</v>
      </c>
      <c r="H95" s="2"/>
      <c r="K95" t="str">
        <f t="shared" si="25"/>
        <v/>
      </c>
      <c r="L95" s="12" t="str">
        <f t="shared" si="19"/>
        <v/>
      </c>
      <c r="M95" s="2" t="str">
        <f t="shared" si="26"/>
        <v/>
      </c>
      <c r="N95" t="str">
        <f t="shared" si="20"/>
        <v/>
      </c>
      <c r="O95" s="1" t="str">
        <f t="shared" si="21"/>
        <v/>
      </c>
      <c r="P95" s="2" t="str">
        <f t="shared" si="27"/>
        <v/>
      </c>
      <c r="Q95" s="2" t="str">
        <f t="shared" si="28"/>
        <v/>
      </c>
      <c r="R95" s="2" t="str">
        <f t="shared" si="29"/>
        <v/>
      </c>
      <c r="S95" s="2" t="str">
        <f t="shared" si="30"/>
        <v/>
      </c>
    </row>
    <row r="96" spans="1:19" x14ac:dyDescent="0.35">
      <c r="A96" s="3" t="str">
        <f t="shared" si="22"/>
        <v/>
      </c>
      <c r="B96" s="3" t="str">
        <f t="shared" si="31"/>
        <v/>
      </c>
      <c r="C96" s="3" t="str">
        <f t="shared" si="32"/>
        <v/>
      </c>
      <c r="D96" s="3" t="str">
        <f t="shared" si="23"/>
        <v/>
      </c>
      <c r="E96" s="3" t="str">
        <f t="shared" si="24"/>
        <v/>
      </c>
      <c r="F96">
        <v>93</v>
      </c>
      <c r="H96" s="2"/>
      <c r="K96" t="str">
        <f t="shared" si="25"/>
        <v/>
      </c>
      <c r="L96" s="12" t="str">
        <f t="shared" si="19"/>
        <v/>
      </c>
      <c r="M96" s="2" t="str">
        <f t="shared" si="26"/>
        <v/>
      </c>
      <c r="N96" t="str">
        <f t="shared" si="20"/>
        <v/>
      </c>
      <c r="O96" s="1" t="str">
        <f t="shared" si="21"/>
        <v/>
      </c>
      <c r="P96" s="2" t="str">
        <f t="shared" si="27"/>
        <v/>
      </c>
      <c r="Q96" s="2" t="str">
        <f t="shared" si="28"/>
        <v/>
      </c>
      <c r="R96" s="2" t="str">
        <f t="shared" si="29"/>
        <v/>
      </c>
      <c r="S96" s="2" t="str">
        <f t="shared" si="30"/>
        <v/>
      </c>
    </row>
    <row r="97" spans="1:19" x14ac:dyDescent="0.35">
      <c r="A97" s="3" t="str">
        <f t="shared" si="22"/>
        <v/>
      </c>
      <c r="B97" s="3" t="str">
        <f t="shared" si="31"/>
        <v/>
      </c>
      <c r="C97" s="3" t="str">
        <f t="shared" si="32"/>
        <v/>
      </c>
      <c r="D97" s="3" t="str">
        <f t="shared" si="23"/>
        <v/>
      </c>
      <c r="E97" s="3" t="str">
        <f t="shared" si="24"/>
        <v/>
      </c>
      <c r="F97">
        <v>94</v>
      </c>
      <c r="H97" s="2"/>
      <c r="K97" t="str">
        <f t="shared" si="25"/>
        <v/>
      </c>
      <c r="L97" s="12" t="str">
        <f t="shared" si="19"/>
        <v/>
      </c>
      <c r="M97" s="2" t="str">
        <f t="shared" si="26"/>
        <v/>
      </c>
      <c r="N97" t="str">
        <f t="shared" si="20"/>
        <v/>
      </c>
      <c r="O97" s="1" t="str">
        <f t="shared" si="21"/>
        <v/>
      </c>
      <c r="P97" s="2" t="str">
        <f t="shared" si="27"/>
        <v/>
      </c>
      <c r="Q97" s="2" t="str">
        <f t="shared" si="28"/>
        <v/>
      </c>
      <c r="R97" s="2" t="str">
        <f t="shared" si="29"/>
        <v/>
      </c>
      <c r="S97" s="2" t="str">
        <f t="shared" si="30"/>
        <v/>
      </c>
    </row>
    <row r="98" spans="1:19" x14ac:dyDescent="0.35">
      <c r="A98" s="3" t="str">
        <f t="shared" si="22"/>
        <v/>
      </c>
      <c r="B98" s="3" t="str">
        <f t="shared" si="31"/>
        <v/>
      </c>
      <c r="C98" s="3" t="str">
        <f t="shared" si="32"/>
        <v/>
      </c>
      <c r="D98" s="3" t="str">
        <f t="shared" si="23"/>
        <v/>
      </c>
      <c r="E98" s="3" t="str">
        <f t="shared" si="24"/>
        <v/>
      </c>
      <c r="F98">
        <v>95</v>
      </c>
      <c r="H98" s="2"/>
      <c r="K98" t="str">
        <f t="shared" si="25"/>
        <v/>
      </c>
      <c r="L98" s="12" t="str">
        <f t="shared" si="19"/>
        <v/>
      </c>
      <c r="M98" s="2" t="str">
        <f t="shared" si="26"/>
        <v/>
      </c>
      <c r="N98" t="str">
        <f t="shared" si="20"/>
        <v/>
      </c>
      <c r="O98" s="1" t="str">
        <f t="shared" si="21"/>
        <v/>
      </c>
      <c r="P98" s="2" t="str">
        <f t="shared" si="27"/>
        <v/>
      </c>
      <c r="Q98" s="2" t="str">
        <f t="shared" si="28"/>
        <v/>
      </c>
      <c r="R98" s="2" t="str">
        <f t="shared" si="29"/>
        <v/>
      </c>
      <c r="S98" s="2" t="str">
        <f t="shared" si="30"/>
        <v/>
      </c>
    </row>
    <row r="99" spans="1:19" x14ac:dyDescent="0.35">
      <c r="A99" s="3" t="str">
        <f t="shared" si="22"/>
        <v/>
      </c>
      <c r="B99" s="3" t="str">
        <f t="shared" si="31"/>
        <v/>
      </c>
      <c r="C99" s="3" t="str">
        <f t="shared" si="32"/>
        <v/>
      </c>
      <c r="D99" s="3" t="str">
        <f t="shared" si="23"/>
        <v/>
      </c>
      <c r="E99" s="3" t="str">
        <f t="shared" si="24"/>
        <v/>
      </c>
      <c r="F99">
        <v>96</v>
      </c>
      <c r="H99" s="2"/>
      <c r="K99" t="str">
        <f t="shared" si="25"/>
        <v/>
      </c>
      <c r="L99" s="12" t="str">
        <f t="shared" si="19"/>
        <v/>
      </c>
      <c r="M99" s="2" t="str">
        <f t="shared" si="26"/>
        <v/>
      </c>
      <c r="N99" t="str">
        <f t="shared" si="20"/>
        <v/>
      </c>
      <c r="O99" s="1" t="str">
        <f t="shared" si="21"/>
        <v/>
      </c>
      <c r="P99" s="2" t="str">
        <f t="shared" si="27"/>
        <v/>
      </c>
      <c r="Q99" s="2" t="str">
        <f t="shared" si="28"/>
        <v/>
      </c>
      <c r="R99" s="2" t="str">
        <f t="shared" si="29"/>
        <v/>
      </c>
      <c r="S99" s="2" t="str">
        <f t="shared" si="30"/>
        <v/>
      </c>
    </row>
    <row r="100" spans="1:19" x14ac:dyDescent="0.35">
      <c r="A100" s="3" t="str">
        <f t="shared" si="22"/>
        <v/>
      </c>
      <c r="B100" s="3" t="str">
        <f t="shared" si="31"/>
        <v/>
      </c>
      <c r="C100" s="3" t="str">
        <f t="shared" si="32"/>
        <v/>
      </c>
      <c r="D100" s="3" t="str">
        <f t="shared" si="23"/>
        <v/>
      </c>
      <c r="E100" s="3" t="str">
        <f t="shared" si="24"/>
        <v/>
      </c>
      <c r="F100">
        <v>97</v>
      </c>
      <c r="H100" s="2"/>
      <c r="K100" t="str">
        <f t="shared" si="25"/>
        <v/>
      </c>
      <c r="L100" s="12" t="str">
        <f t="shared" si="19"/>
        <v/>
      </c>
      <c r="M100" s="2" t="str">
        <f t="shared" si="26"/>
        <v/>
      </c>
      <c r="N100" t="str">
        <f t="shared" si="20"/>
        <v/>
      </c>
      <c r="O100" s="1" t="str">
        <f t="shared" si="21"/>
        <v/>
      </c>
      <c r="P100" s="2" t="str">
        <f t="shared" si="27"/>
        <v/>
      </c>
      <c r="Q100" s="2" t="str">
        <f t="shared" si="28"/>
        <v/>
      </c>
      <c r="R100" s="2" t="str">
        <f t="shared" si="29"/>
        <v/>
      </c>
      <c r="S100" s="2" t="str">
        <f t="shared" si="30"/>
        <v/>
      </c>
    </row>
    <row r="101" spans="1:19" x14ac:dyDescent="0.35">
      <c r="A101" s="3" t="str">
        <f t="shared" si="22"/>
        <v/>
      </c>
      <c r="B101" s="3" t="str">
        <f t="shared" si="31"/>
        <v/>
      </c>
      <c r="C101" s="3" t="str">
        <f t="shared" si="32"/>
        <v/>
      </c>
      <c r="D101" s="3" t="str">
        <f t="shared" si="23"/>
        <v/>
      </c>
      <c r="E101" s="3" t="str">
        <f t="shared" si="24"/>
        <v/>
      </c>
      <c r="F101">
        <v>98</v>
      </c>
      <c r="H101" s="2"/>
      <c r="K101" t="str">
        <f t="shared" si="25"/>
        <v/>
      </c>
      <c r="L101" s="12" t="str">
        <f t="shared" si="19"/>
        <v/>
      </c>
      <c r="M101" s="2" t="str">
        <f t="shared" si="26"/>
        <v/>
      </c>
      <c r="N101" t="str">
        <f t="shared" si="20"/>
        <v/>
      </c>
      <c r="O101" s="1" t="str">
        <f t="shared" si="21"/>
        <v/>
      </c>
      <c r="P101" s="2" t="str">
        <f t="shared" si="27"/>
        <v/>
      </c>
      <c r="Q101" s="2" t="str">
        <f t="shared" si="28"/>
        <v/>
      </c>
      <c r="R101" s="2" t="str">
        <f t="shared" si="29"/>
        <v/>
      </c>
      <c r="S101" s="2" t="str">
        <f t="shared" si="30"/>
        <v/>
      </c>
    </row>
    <row r="102" spans="1:19" x14ac:dyDescent="0.35">
      <c r="A102" s="3" t="str">
        <f t="shared" si="22"/>
        <v/>
      </c>
      <c r="B102" s="3" t="str">
        <f t="shared" si="31"/>
        <v/>
      </c>
      <c r="C102" s="3" t="str">
        <f t="shared" si="32"/>
        <v/>
      </c>
      <c r="D102" s="3" t="str">
        <f t="shared" si="23"/>
        <v/>
      </c>
      <c r="E102" s="3" t="str">
        <f t="shared" si="24"/>
        <v/>
      </c>
      <c r="F102">
        <v>99</v>
      </c>
      <c r="H102" s="2"/>
      <c r="K102" t="str">
        <f t="shared" si="25"/>
        <v/>
      </c>
      <c r="L102" s="12" t="str">
        <f t="shared" si="19"/>
        <v/>
      </c>
      <c r="M102" s="2" t="str">
        <f t="shared" si="26"/>
        <v/>
      </c>
      <c r="N102" t="str">
        <f t="shared" si="20"/>
        <v/>
      </c>
      <c r="O102" s="1" t="str">
        <f t="shared" si="21"/>
        <v/>
      </c>
      <c r="P102" s="2" t="str">
        <f t="shared" si="27"/>
        <v/>
      </c>
      <c r="Q102" s="2" t="str">
        <f t="shared" si="28"/>
        <v/>
      </c>
      <c r="R102" s="2" t="str">
        <f t="shared" si="29"/>
        <v/>
      </c>
      <c r="S102" s="2" t="str">
        <f t="shared" si="30"/>
        <v/>
      </c>
    </row>
    <row r="103" spans="1:19" x14ac:dyDescent="0.35">
      <c r="A103" s="3" t="str">
        <f t="shared" si="22"/>
        <v/>
      </c>
      <c r="B103" s="3" t="str">
        <f t="shared" si="31"/>
        <v/>
      </c>
      <c r="C103" s="3" t="str">
        <f t="shared" si="32"/>
        <v/>
      </c>
      <c r="D103" s="3" t="str">
        <f t="shared" si="23"/>
        <v/>
      </c>
      <c r="E103" s="3" t="str">
        <f t="shared" si="24"/>
        <v/>
      </c>
      <c r="F103">
        <v>100</v>
      </c>
      <c r="H103" s="2"/>
      <c r="K103" t="str">
        <f t="shared" si="25"/>
        <v/>
      </c>
      <c r="L103" s="12" t="str">
        <f t="shared" si="19"/>
        <v/>
      </c>
      <c r="M103" s="2" t="str">
        <f t="shared" si="26"/>
        <v/>
      </c>
      <c r="N103" t="str">
        <f t="shared" si="20"/>
        <v/>
      </c>
      <c r="O103" s="1" t="str">
        <f t="shared" si="21"/>
        <v/>
      </c>
      <c r="P103" s="2" t="str">
        <f t="shared" si="27"/>
        <v/>
      </c>
      <c r="Q103" s="2" t="str">
        <f t="shared" si="28"/>
        <v/>
      </c>
      <c r="R103" s="2" t="str">
        <f t="shared" si="29"/>
        <v/>
      </c>
      <c r="S103" s="2" t="str">
        <f t="shared" si="30"/>
        <v/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F2322-BBEF-4876-B930-5401FD5756C8}">
  <dimension ref="B3:Q27"/>
  <sheetViews>
    <sheetView tabSelected="1" workbookViewId="0">
      <selection activeCell="F10" sqref="F10"/>
    </sheetView>
  </sheetViews>
  <sheetFormatPr defaultRowHeight="14.5" x14ac:dyDescent="0.35"/>
  <cols>
    <col min="3" max="3" width="15.453125" bestFit="1" customWidth="1"/>
    <col min="4" max="4" width="17.26953125" customWidth="1"/>
    <col min="5" max="5" width="10.1796875" style="3" customWidth="1"/>
    <col min="9" max="9" width="17.36328125" bestFit="1" customWidth="1"/>
    <col min="10" max="10" width="16.6328125" bestFit="1" customWidth="1"/>
    <col min="11" max="11" width="14.08984375" customWidth="1"/>
    <col min="12" max="12" width="8.7265625" style="11"/>
    <col min="15" max="15" width="16.1796875" customWidth="1"/>
    <col min="16" max="16" width="16.6328125" bestFit="1" customWidth="1"/>
  </cols>
  <sheetData>
    <row r="3" spans="2:17" x14ac:dyDescent="0.35">
      <c r="B3" s="6"/>
      <c r="C3" s="6" t="s">
        <v>12</v>
      </c>
      <c r="D3" s="6" t="s">
        <v>1</v>
      </c>
      <c r="E3" s="7" t="s">
        <v>4</v>
      </c>
      <c r="H3" s="6"/>
      <c r="I3" s="6" t="s">
        <v>20</v>
      </c>
      <c r="J3" s="6" t="s">
        <v>14</v>
      </c>
      <c r="K3" s="7" t="s">
        <v>4</v>
      </c>
      <c r="L3" s="9"/>
      <c r="N3" s="6"/>
      <c r="O3" s="6" t="s">
        <v>21</v>
      </c>
      <c r="P3" s="6" t="s">
        <v>1</v>
      </c>
      <c r="Q3" s="7" t="s">
        <v>4</v>
      </c>
    </row>
    <row r="4" spans="2:17" x14ac:dyDescent="0.35">
      <c r="B4" s="8">
        <v>1</v>
      </c>
      <c r="C4" s="4" t="str">
        <f>VLOOKUP(B4,Times!$F$4:$Q$103,6,FALSE)</f>
        <v>Sue Russell</v>
      </c>
      <c r="D4" s="4" t="str">
        <f>IFERROR(VLOOKUP(C4,Entries!$D$4:$G$103,3,FALSE),"")</f>
        <v>Stockton Striders</v>
      </c>
      <c r="E4" s="5">
        <f>IFERROR(VLOOKUP(B4,Times!$F$4:$Q$103,3,FALSE),"")</f>
        <v>3.622685185185185E-2</v>
      </c>
      <c r="H4" s="8">
        <v>1</v>
      </c>
      <c r="I4" s="4" t="str">
        <f>IFERROR(VLOOKUP($H4,Times!$B$4:$Q$103,10,FALSE),"")</f>
        <v>Rory Letts</v>
      </c>
      <c r="J4" s="4" t="str">
        <f>IFERROR(VLOOKUP(I4,Entries!$D$4:$G$103,3,FALSE),"")</f>
        <v>Sedgefield Harriers</v>
      </c>
      <c r="K4" s="5">
        <f>IFERROR(VLOOKUP($H4,Times!$B$4:$Q$103,12,FALSE),"")</f>
        <v>2.6597222222222217E-2</v>
      </c>
      <c r="L4" s="10"/>
      <c r="N4" s="8">
        <v>1</v>
      </c>
      <c r="O4" s="4" t="str">
        <f>IFERROR(VLOOKUP(N4,Times!$C$4:$Q$103,9,FALSE),"")</f>
        <v>Jane Spink</v>
      </c>
      <c r="P4" s="4" t="str">
        <f>IFERROR(VLOOKUP(O4,Entries!$D$4:$G$103,3,FALSE),"")</f>
        <v>Sedgefield Harriers</v>
      </c>
      <c r="Q4" s="5">
        <f>IFERROR(VLOOKUP(N4,Times!$C$4:$Q$103,11,FALSE),"")</f>
        <v>3.2337962962962964E-2</v>
      </c>
    </row>
    <row r="5" spans="2:17" x14ac:dyDescent="0.35">
      <c r="B5" s="8">
        <v>2</v>
      </c>
      <c r="C5" s="4" t="str">
        <f>VLOOKUP(B5,Times!$F$4:$Q$103,6,FALSE)</f>
        <v>Eddie Gibson</v>
      </c>
      <c r="D5" s="4" t="str">
        <f>IFERROR(VLOOKUP(C5,Entries!$D$4:$G$103,3,FALSE),"")</f>
        <v>Hunwick Harriers</v>
      </c>
      <c r="E5" s="5">
        <f>IFERROR(VLOOKUP(B5,Times!$F$4:$Q$103,3,FALSE),"")</f>
        <v>3.7754629629629631E-2</v>
      </c>
      <c r="H5" s="8">
        <v>2</v>
      </c>
      <c r="I5" s="4" t="str">
        <f>IFERROR(VLOOKUP($H5,Times!$B$4:$Q$103,10,FALSE),"")</f>
        <v>Chris Lines</v>
      </c>
      <c r="J5" s="4" t="str">
        <f>IFERROR(VLOOKUP(I5,Entries!$D$4:$G$103,3,FALSE),"")</f>
        <v>Sedgefield Harriers</v>
      </c>
      <c r="K5" s="5">
        <f>IFERROR(VLOOKUP($H5,Times!$B$4:$Q$103,12,FALSE),"")</f>
        <v>2.6898148148148143E-2</v>
      </c>
      <c r="L5" s="10"/>
      <c r="N5" s="8">
        <v>2</v>
      </c>
      <c r="O5" s="4" t="str">
        <f>IFERROR(VLOOKUP(N5,Times!$C$4:$Q$103,9,FALSE),"")</f>
        <v>Abbie Walker</v>
      </c>
      <c r="P5" s="4" t="str">
        <f>IFERROR(VLOOKUP(O5,Entries!$D$4:$G$103,3,FALSE),"")</f>
        <v>Sedgefield Harriers</v>
      </c>
      <c r="Q5" s="5">
        <f>IFERROR(VLOOKUP(N5,Times!$C$4:$Q$103,11,FALSE),"")</f>
        <v>3.2731481481481473E-2</v>
      </c>
    </row>
    <row r="6" spans="2:17" x14ac:dyDescent="0.35">
      <c r="B6" s="8">
        <v>3</v>
      </c>
      <c r="C6" s="4" t="str">
        <f>VLOOKUP(B6,Times!$F$4:$Q$103,6,FALSE)</f>
        <v>Susan Milburn</v>
      </c>
      <c r="D6" s="4" t="str">
        <f>IFERROR(VLOOKUP(C6,Entries!$D$4:$G$103,3,FALSE),"")</f>
        <v>Sedgefield Harriers</v>
      </c>
      <c r="E6" s="5">
        <f>IFERROR(VLOOKUP(B6,Times!$F$4:$Q$103,3,FALSE),"")</f>
        <v>3.9131944444444448E-2</v>
      </c>
      <c r="H6" s="8">
        <v>3</v>
      </c>
      <c r="I6" s="4" t="str">
        <f>IFERROR(VLOOKUP($H6,Times!$B$4:$Q$103,10,FALSE),"")</f>
        <v>Stuart Ord</v>
      </c>
      <c r="J6" s="4" t="str">
        <f>IFERROR(VLOOKUP(I6,Entries!$D$4:$G$103,3,FALSE),"")</f>
        <v>Sedgefield Harriers</v>
      </c>
      <c r="K6" s="5">
        <f>IFERROR(VLOOKUP($H6,Times!$B$4:$Q$103,12,FALSE),"")</f>
        <v>2.7199074074074073E-2</v>
      </c>
      <c r="L6" s="10"/>
      <c r="N6" s="8">
        <v>3</v>
      </c>
      <c r="O6" s="4" t="str">
        <f>IFERROR(VLOOKUP(N6,Times!$C$4:$Q$103,9,FALSE),"")</f>
        <v>Paula Bayles</v>
      </c>
      <c r="P6" s="4" t="str">
        <f>IFERROR(VLOOKUP(O6,Entries!$D$4:$G$103,3,FALSE),"")</f>
        <v>Sedgefield Harriers</v>
      </c>
      <c r="Q6" s="5">
        <f>IFERROR(VLOOKUP(N6,Times!$C$4:$Q$103,11,FALSE),"")</f>
        <v>3.3449074074074069E-2</v>
      </c>
    </row>
    <row r="7" spans="2:17" x14ac:dyDescent="0.35">
      <c r="B7" s="8">
        <v>4</v>
      </c>
      <c r="C7" s="4" t="str">
        <f>VLOOKUP(B7,Times!$F$4:$Q$103,6,FALSE)</f>
        <v>Jacqueline Angus</v>
      </c>
      <c r="D7" s="4" t="str">
        <f>IFERROR(VLOOKUP(C7,Entries!$D$4:$G$103,3,FALSE),"")</f>
        <v>Hunwick Harriers</v>
      </c>
      <c r="E7" s="5">
        <f>IFERROR(VLOOKUP(B7,Times!$F$4:$Q$103,3,FALSE),"")</f>
        <v>3.9224537037037037E-2</v>
      </c>
      <c r="H7" s="8">
        <v>4</v>
      </c>
      <c r="I7" s="4" t="str">
        <f>IFERROR(VLOOKUP($H7,Times!$B$4:$Q$103,10,FALSE),"")</f>
        <v>Gary Mclean</v>
      </c>
      <c r="J7" s="4" t="str">
        <f>IFERROR(VLOOKUP(I7,Entries!$D$4:$G$103,3,FALSE),"")</f>
        <v>Hunwick Harriers</v>
      </c>
      <c r="K7" s="5">
        <f>IFERROR(VLOOKUP($H7,Times!$B$4:$Q$103,12,FALSE),"")</f>
        <v>2.7881944444444442E-2</v>
      </c>
      <c r="L7" s="10"/>
      <c r="N7" s="8">
        <v>4</v>
      </c>
      <c r="O7" s="4" t="str">
        <f>IFERROR(VLOOKUP(N7,Times!$C$4:$Q$103,9,FALSE),"")</f>
        <v>Sue Russell</v>
      </c>
      <c r="P7" s="4" t="str">
        <f>IFERROR(VLOOKUP(O7,Entries!$D$4:$G$103,3,FALSE),"")</f>
        <v>Stockton Striders</v>
      </c>
      <c r="Q7" s="5">
        <f>IFERROR(VLOOKUP(N7,Times!$C$4:$Q$103,11,FALSE),"")</f>
        <v>3.4143518518518517E-2</v>
      </c>
    </row>
    <row r="8" spans="2:17" x14ac:dyDescent="0.35">
      <c r="B8" s="8">
        <v>5</v>
      </c>
      <c r="C8" s="4" t="str">
        <f>VLOOKUP(B8,Times!$F$4:$Q$103,6,FALSE)</f>
        <v>Simon Russel</v>
      </c>
      <c r="D8" s="4" t="str">
        <f>IFERROR(VLOOKUP(C8,Entries!$D$4:$G$103,3,FALSE),"")</f>
        <v>Stockton Striders</v>
      </c>
      <c r="E8" s="5">
        <f>IFERROR(VLOOKUP(B8,Times!$F$4:$Q$103,3,FALSE),"")</f>
        <v>3.9409722222222221E-2</v>
      </c>
      <c r="H8" s="8">
        <v>5</v>
      </c>
      <c r="I8" s="4" t="str">
        <f>IFERROR(VLOOKUP($H8,Times!$B$4:$Q$103,10,FALSE),"")</f>
        <v>Mil Walton</v>
      </c>
      <c r="J8" s="4" t="str">
        <f>IFERROR(VLOOKUP(I8,Entries!$D$4:$G$103,3,FALSE),"")</f>
        <v>Sedgefield Harriers</v>
      </c>
      <c r="K8" s="5">
        <f>IFERROR(VLOOKUP($H8,Times!$B$4:$Q$103,12,FALSE),"")</f>
        <v>2.8020833333333335E-2</v>
      </c>
      <c r="L8" s="10"/>
      <c r="N8" s="8">
        <v>5</v>
      </c>
      <c r="O8" s="4" t="str">
        <f>IFERROR(VLOOKUP(N8,Times!$C$4:$Q$103,9,FALSE),"")</f>
        <v>Claire Lee</v>
      </c>
      <c r="P8" s="4" t="str">
        <f>IFERROR(VLOOKUP(O8,Entries!$D$4:$G$103,3,FALSE),"")</f>
        <v>Sedgefield Harriers</v>
      </c>
      <c r="Q8" s="5">
        <f>IFERROR(VLOOKUP(N8,Times!$C$4:$Q$103,11,FALSE),"")</f>
        <v>3.4930555555555548E-2</v>
      </c>
    </row>
    <row r="9" spans="2:17" x14ac:dyDescent="0.35">
      <c r="B9" s="8">
        <v>6</v>
      </c>
      <c r="C9" s="4" t="str">
        <f>VLOOKUP(B9,Times!$F$4:$Q$103,6,FALSE)</f>
        <v>Rory Letts</v>
      </c>
      <c r="D9" s="4" t="str">
        <f>IFERROR(VLOOKUP(C9,Entries!$D$4:$G$103,3,FALSE),"")</f>
        <v>Sedgefield Harriers</v>
      </c>
      <c r="E9" s="5">
        <f>IFERROR(VLOOKUP(B9,Times!$F$4:$Q$103,3,FALSE),"")</f>
        <v>3.9791666666666663E-2</v>
      </c>
      <c r="H9" s="8">
        <v>6</v>
      </c>
      <c r="I9" s="4" t="str">
        <f>IFERROR(VLOOKUP($H9,Times!$B$4:$Q$103,10,FALSE),"")</f>
        <v>Roger Whitehill</v>
      </c>
      <c r="J9" s="4" t="str">
        <f>IFERROR(VLOOKUP(I9,Entries!$D$4:$G$103,3,FALSE),"")</f>
        <v>Sedgefield Harriers</v>
      </c>
      <c r="K9" s="5">
        <f>IFERROR(VLOOKUP($H9,Times!$B$4:$Q$103,12,FALSE),"")</f>
        <v>2.8923611111111115E-2</v>
      </c>
      <c r="L9" s="10"/>
      <c r="N9" s="8">
        <v>6</v>
      </c>
      <c r="O9" s="4" t="str">
        <f>IFERROR(VLOOKUP(N9,Times!$C$4:$Q$103,9,FALSE),"")</f>
        <v>Rosie Warnett</v>
      </c>
      <c r="P9" s="4" t="str">
        <f>IFERROR(VLOOKUP(O9,Entries!$D$4:$G$103,3,FALSE),"")</f>
        <v>Sedgefield Harriers</v>
      </c>
      <c r="Q9" s="5">
        <f>IFERROR(VLOOKUP(N9,Times!$C$4:$Q$103,11,FALSE),"")</f>
        <v>3.4931712962962956E-2</v>
      </c>
    </row>
    <row r="10" spans="2:17" x14ac:dyDescent="0.35">
      <c r="B10" s="8">
        <v>7</v>
      </c>
      <c r="C10" s="4" t="str">
        <f>VLOOKUP(B10,Times!$F$4:$Q$103,6,FALSE)</f>
        <v>Gary Mclean</v>
      </c>
      <c r="D10" s="4" t="str">
        <f>IFERROR(VLOOKUP(C10,Entries!$D$4:$G$103,3,FALSE),"")</f>
        <v>Hunwick Harriers</v>
      </c>
      <c r="E10" s="5">
        <f>IFERROR(VLOOKUP(B10,Times!$F$4:$Q$103,3,FALSE),"")</f>
        <v>4.0381944444444443E-2</v>
      </c>
      <c r="H10" s="8">
        <v>7</v>
      </c>
      <c r="I10" s="4" t="str">
        <f>IFERROR(VLOOKUP($H10,Times!$B$4:$Q$103,10,FALSE),"")</f>
        <v>Simon Russel</v>
      </c>
      <c r="J10" s="4" t="str">
        <f>IFERROR(VLOOKUP(I10,Entries!$D$4:$G$103,3,FALSE),"")</f>
        <v>Stockton Striders</v>
      </c>
      <c r="K10" s="5">
        <f>IFERROR(VLOOKUP($H10,Times!$B$4:$Q$103,12,FALSE),"")</f>
        <v>2.8993055555555557E-2</v>
      </c>
      <c r="L10" s="10"/>
      <c r="N10" s="8">
        <v>7</v>
      </c>
      <c r="O10" s="4" t="str">
        <f>IFERROR(VLOOKUP(N10,Times!$C$4:$Q$103,9,FALSE),"")</f>
        <v>Jacqueline Angus</v>
      </c>
      <c r="P10" s="4" t="str">
        <f>IFERROR(VLOOKUP(O10,Entries!$D$4:$G$103,3,FALSE),"")</f>
        <v>Hunwick Harriers</v>
      </c>
      <c r="Q10" s="5">
        <f>IFERROR(VLOOKUP(N10,Times!$C$4:$Q$103,11,FALSE),"")</f>
        <v>3.5752314814814813E-2</v>
      </c>
    </row>
    <row r="11" spans="2:17" x14ac:dyDescent="0.35">
      <c r="B11" s="8">
        <v>8</v>
      </c>
      <c r="C11" s="4" t="str">
        <f>VLOOKUP(B11,Times!$F$4:$Q$103,6,FALSE)</f>
        <v>Ian Hedley</v>
      </c>
      <c r="D11" s="4" t="str">
        <f>IFERROR(VLOOKUP(C11,Entries!$D$4:$G$103,3,FALSE),"")</f>
        <v>Sedgefield Harriers</v>
      </c>
      <c r="E11" s="5">
        <f>IFERROR(VLOOKUP(B11,Times!$F$4:$Q$103,3,FALSE),"")</f>
        <v>4.0601851851851854E-2</v>
      </c>
      <c r="H11" s="8">
        <v>8</v>
      </c>
      <c r="I11" s="4" t="str">
        <f>IFERROR(VLOOKUP($H11,Times!$B$4:$Q$103,10,FALSE),"")</f>
        <v>John Haycock</v>
      </c>
      <c r="J11" s="4" t="str">
        <f>IFERROR(VLOOKUP(I11,Entries!$D$4:$G$103,3,FALSE),"")</f>
        <v>Sedgefield Harriers</v>
      </c>
      <c r="K11" s="5">
        <f>IFERROR(VLOOKUP($H11,Times!$B$4:$Q$103,12,FALSE),"")</f>
        <v>2.9861111111111109E-2</v>
      </c>
      <c r="L11" s="10"/>
      <c r="N11" s="8">
        <v>8</v>
      </c>
      <c r="O11" s="4" t="str">
        <f>IFERROR(VLOOKUP(N11,Times!$C$4:$Q$103,9,FALSE),"")</f>
        <v>Susan Milburn</v>
      </c>
      <c r="P11" s="4" t="str">
        <f>IFERROR(VLOOKUP(O11,Entries!$D$4:$G$103,3,FALSE),"")</f>
        <v>Sedgefield Harriers</v>
      </c>
      <c r="Q11" s="5">
        <f>IFERROR(VLOOKUP(N11,Times!$C$4:$Q$103,11,FALSE),"")</f>
        <v>3.7048611111111115E-2</v>
      </c>
    </row>
    <row r="12" spans="2:17" x14ac:dyDescent="0.35">
      <c r="B12" s="8">
        <v>9</v>
      </c>
      <c r="C12" s="4" t="str">
        <f>VLOOKUP(B12,Times!$F$4:$Q$103,6,FALSE)</f>
        <v>Jane Spink</v>
      </c>
      <c r="D12" s="4" t="str">
        <f>IFERROR(VLOOKUP(C12,Entries!$D$4:$G$103,3,FALSE),"")</f>
        <v>Sedgefield Harriers</v>
      </c>
      <c r="E12" s="5">
        <f>IFERROR(VLOOKUP(B12,Times!$F$4:$Q$103,3,FALSE),"")</f>
        <v>4.0671296296296296E-2</v>
      </c>
      <c r="H12" s="8">
        <v>9</v>
      </c>
      <c r="I12" s="4" t="str">
        <f>IFERROR(VLOOKUP($H12,Times!$B$4:$Q$103,10,FALSE),"")</f>
        <v>Eddie Gibson</v>
      </c>
      <c r="J12" s="4" t="str">
        <f>IFERROR(VLOOKUP(I12,Entries!$D$4:$G$103,3,FALSE),"")</f>
        <v>Hunwick Harriers</v>
      </c>
      <c r="K12" s="5">
        <f>IFERROR(VLOOKUP($H12,Times!$B$4:$Q$103,12,FALSE),"")</f>
        <v>3.0810185185185187E-2</v>
      </c>
      <c r="L12" s="10"/>
      <c r="N12" s="8">
        <v>9</v>
      </c>
      <c r="O12" s="4" t="str">
        <f>IFERROR(VLOOKUP(N12,Times!$C$4:$Q$103,9,FALSE),"")</f>
        <v>Anna Haycock</v>
      </c>
      <c r="P12" s="4" t="str">
        <f>IFERROR(VLOOKUP(O12,Entries!$D$4:$G$103,3,FALSE),"")</f>
        <v>Warwick Uni Athletics and Cross Country</v>
      </c>
      <c r="Q12" s="5">
        <f>IFERROR(VLOOKUP(N12,Times!$C$4:$Q$103,11,FALSE),"")</f>
        <v>3.7939814814814815E-2</v>
      </c>
    </row>
    <row r="13" spans="2:17" x14ac:dyDescent="0.35">
      <c r="B13" s="8">
        <v>10</v>
      </c>
      <c r="C13" s="4" t="str">
        <f>VLOOKUP(B13,Times!$F$4:$Q$103,6,FALSE)</f>
        <v>Paula Bayles</v>
      </c>
      <c r="D13" s="4" t="str">
        <f>IFERROR(VLOOKUP(C13,Entries!$D$4:$G$103,3,FALSE),"")</f>
        <v>Sedgefield Harriers</v>
      </c>
      <c r="E13" s="5">
        <f>IFERROR(VLOOKUP(B13,Times!$F$4:$Q$103,3,FALSE),"")</f>
        <v>4.1087962962962958E-2</v>
      </c>
      <c r="H13" s="8">
        <v>10</v>
      </c>
      <c r="I13" s="4" t="str">
        <f>IFERROR(VLOOKUP($H13,Times!$B$4:$Q$103,10,FALSE),"")</f>
        <v>Gareth Hamblin</v>
      </c>
      <c r="J13" s="4" t="str">
        <f>IFERROR(VLOOKUP(I13,Entries!$D$4:$G$103,3,FALSE),"")</f>
        <v>Aycliffe Running Club</v>
      </c>
      <c r="K13" s="5">
        <f>IFERROR(VLOOKUP($H13,Times!$B$4:$Q$103,12,FALSE),"")</f>
        <v>3.1030092592592592E-2</v>
      </c>
      <c r="L13" s="10"/>
      <c r="N13" s="8">
        <v>10</v>
      </c>
      <c r="O13" s="4" t="str">
        <f>IFERROR(VLOOKUP(N13,Times!$C$4:$Q$103,9,FALSE),"")</f>
        <v>Tricia Chaplin</v>
      </c>
      <c r="P13" s="4" t="str">
        <f>IFERROR(VLOOKUP(O13,Entries!$D$4:$G$103,3,FALSE),"")</f>
        <v>Hunwick Harriers</v>
      </c>
      <c r="Q13" s="5">
        <f>IFERROR(VLOOKUP(N13,Times!$C$4:$Q$103,11,FALSE),"")</f>
        <v>4.5405092592592594E-2</v>
      </c>
    </row>
    <row r="17" spans="2:12" x14ac:dyDescent="0.35">
      <c r="B17" s="6"/>
      <c r="C17" s="6" t="s">
        <v>22</v>
      </c>
      <c r="D17" s="6" t="s">
        <v>1</v>
      </c>
      <c r="E17" s="7" t="s">
        <v>4</v>
      </c>
      <c r="H17" s="6"/>
      <c r="I17" s="6" t="s">
        <v>23</v>
      </c>
      <c r="J17" s="6" t="s">
        <v>1</v>
      </c>
      <c r="K17" s="7" t="s">
        <v>4</v>
      </c>
      <c r="L17" s="9"/>
    </row>
    <row r="18" spans="2:12" x14ac:dyDescent="0.35">
      <c r="B18" s="8">
        <v>1</v>
      </c>
      <c r="C18" s="4" t="str">
        <f>IFERROR(VLOOKUP($H18,Times!$D$4:$Q$103,8,FALSE),"")</f>
        <v>Rory Letts</v>
      </c>
      <c r="D18" s="4" t="str">
        <f>IFERROR(VLOOKUP(C18,Entries!$D$4:$G$103,3,FALSE),"")</f>
        <v>Sedgefield Harriers</v>
      </c>
      <c r="E18" s="5">
        <f>IFERROR(VLOOKUP($H18,Times!$D$4:$Q$103,5,FALSE),"")</f>
        <v>3.9791666666666663E-2</v>
      </c>
      <c r="H18" s="8">
        <v>1</v>
      </c>
      <c r="I18" s="4" t="str">
        <f>IFERROR(VLOOKUP($H18,Times!$E$4:$Q$103,7,FALSE),"")</f>
        <v>Susan Milburn</v>
      </c>
      <c r="J18" s="4" t="str">
        <f>IFERROR(VLOOKUP(I18,Entries!$D$4:$G$103,3,FALSE),"")</f>
        <v>Sedgefield Harriers</v>
      </c>
      <c r="K18" s="5">
        <f>IFERROR(VLOOKUP($H18,Times!$E$4:$Q$103,4,FALSE),"")</f>
        <v>3.9131944444444448E-2</v>
      </c>
      <c r="L18" s="10"/>
    </row>
    <row r="19" spans="2:12" x14ac:dyDescent="0.35">
      <c r="B19" s="8">
        <v>2</v>
      </c>
      <c r="C19" s="4" t="str">
        <f>IFERROR(VLOOKUP($H19,Times!$D$4:$Q$103,8,FALSE),"")</f>
        <v>Ian Hedley</v>
      </c>
      <c r="D19" s="4" t="str">
        <f>IFERROR(VLOOKUP(C19,Entries!$D$4:$G$103,3,FALSE),"")</f>
        <v>Sedgefield Harriers</v>
      </c>
      <c r="E19" s="5">
        <f>IFERROR(VLOOKUP($H19,Times!$D$4:$Q$103,5,FALSE),"")</f>
        <v>4.0601851851851854E-2</v>
      </c>
      <c r="H19" s="8">
        <v>2</v>
      </c>
      <c r="I19" s="4" t="str">
        <f>IFERROR(VLOOKUP($H19,Times!$E$4:$Q$103,7,FALSE),"")</f>
        <v>Jane Spink</v>
      </c>
      <c r="J19" s="4" t="str">
        <f>IFERROR(VLOOKUP(I19,Entries!$D$4:$G$103,3,FALSE),"")</f>
        <v>Sedgefield Harriers</v>
      </c>
      <c r="K19" s="5">
        <f>IFERROR(VLOOKUP($H19,Times!$E$4:$Q$103,4,FALSE),"")</f>
        <v>4.0671296296296296E-2</v>
      </c>
      <c r="L19" s="10"/>
    </row>
    <row r="20" spans="2:12" x14ac:dyDescent="0.35">
      <c r="B20" s="8">
        <v>3</v>
      </c>
      <c r="C20" s="4" t="str">
        <f>IFERROR(VLOOKUP($H20,Times!$D$4:$Q$103,8,FALSE),"")</f>
        <v>Paul Cowell</v>
      </c>
      <c r="D20" s="4" t="str">
        <f>IFERROR(VLOOKUP(C20,Entries!$D$4:$G$103,3,FALSE),"")</f>
        <v>Sedgefield Harriers</v>
      </c>
      <c r="E20" s="5">
        <f>IFERROR(VLOOKUP($H20,Times!$D$4:$Q$103,5,FALSE),"")</f>
        <v>4.1134259259259259E-2</v>
      </c>
      <c r="H20" s="8">
        <v>3</v>
      </c>
      <c r="I20" s="4" t="str">
        <f>IFERROR(VLOOKUP($H20,Times!$E$4:$Q$103,7,FALSE),"")</f>
        <v>Paula Bayles</v>
      </c>
      <c r="J20" s="4" t="str">
        <f>IFERROR(VLOOKUP(I20,Entries!$D$4:$G$103,3,FALSE),"")</f>
        <v>Sedgefield Harriers</v>
      </c>
      <c r="K20" s="5">
        <f>IFERROR(VLOOKUP($H20,Times!$E$4:$Q$103,4,FALSE),"")</f>
        <v>4.1087962962962958E-2</v>
      </c>
      <c r="L20" s="10"/>
    </row>
    <row r="21" spans="2:12" x14ac:dyDescent="0.35">
      <c r="B21" s="8">
        <v>4</v>
      </c>
      <c r="C21" s="4" t="str">
        <f>IFERROR(VLOOKUP($H21,Times!$D$4:$Q$103,8,FALSE),"")</f>
        <v>Matt Cooke</v>
      </c>
      <c r="D21" s="4" t="str">
        <f>IFERROR(VLOOKUP(C21,Entries!$D$4:$G$103,3,FALSE),"")</f>
        <v>Sedgefield Harriers</v>
      </c>
      <c r="E21" s="5">
        <f>IFERROR(VLOOKUP($H21,Times!$D$4:$Q$103,5,FALSE),"")</f>
        <v>4.1342592592592591E-2</v>
      </c>
      <c r="H21" s="8">
        <v>4</v>
      </c>
      <c r="I21" s="4" t="str">
        <f>IFERROR(VLOOKUP($H21,Times!$E$4:$Q$103,7,FALSE),"")</f>
        <v>Abbie Walker</v>
      </c>
      <c r="J21" s="4" t="str">
        <f>IFERROR(VLOOKUP(I21,Entries!$D$4:$G$103,3,FALSE),"")</f>
        <v>Sedgefield Harriers</v>
      </c>
      <c r="K21" s="5">
        <f>IFERROR(VLOOKUP($H21,Times!$E$4:$Q$103,4,FALSE),"")</f>
        <v>4.1759259259259253E-2</v>
      </c>
      <c r="L21" s="10"/>
    </row>
    <row r="22" spans="2:12" x14ac:dyDescent="0.35">
      <c r="B22" s="8">
        <v>5</v>
      </c>
      <c r="C22" s="4" t="str">
        <f>IFERROR(VLOOKUP($H22,Times!$D$4:$Q$103,8,FALSE),"")</f>
        <v>John Haycock</v>
      </c>
      <c r="D22" s="4" t="str">
        <f>IFERROR(VLOOKUP(C22,Entries!$D$4:$G$103,3,FALSE),"")</f>
        <v>Sedgefield Harriers</v>
      </c>
      <c r="E22" s="5">
        <f>IFERROR(VLOOKUP($H22,Times!$D$4:$Q$103,5,FALSE),"")</f>
        <v>4.1666666666666664E-2</v>
      </c>
      <c r="H22" s="8">
        <v>5</v>
      </c>
      <c r="I22" s="4" t="str">
        <f>IFERROR(VLOOKUP($H22,Times!$E$4:$Q$103,7,FALSE),"")</f>
        <v>Claire Lee</v>
      </c>
      <c r="J22" s="4" t="str">
        <f>IFERROR(VLOOKUP(I22,Entries!$D$4:$G$103,3,FALSE),"")</f>
        <v>Sedgefield Harriers</v>
      </c>
      <c r="K22" s="5">
        <f>IFERROR(VLOOKUP($H22,Times!$E$4:$Q$103,4,FALSE),"")</f>
        <v>4.465277777777777E-2</v>
      </c>
      <c r="L22" s="10"/>
    </row>
    <row r="23" spans="2:12" x14ac:dyDescent="0.35">
      <c r="B23" s="8">
        <v>6</v>
      </c>
      <c r="C23" s="4" t="str">
        <f>IFERROR(VLOOKUP($H23,Times!$D$4:$Q$103,8,FALSE),"")</f>
        <v>Stuart Ord</v>
      </c>
      <c r="D23" s="4" t="str">
        <f>IFERROR(VLOOKUP(C23,Entries!$D$4:$G$103,3,FALSE),"")</f>
        <v>Sedgefield Harriers</v>
      </c>
      <c r="E23" s="5">
        <f>IFERROR(VLOOKUP($H23,Times!$D$4:$Q$103,5,FALSE),"")</f>
        <v>4.1782407407407407E-2</v>
      </c>
      <c r="H23" s="8">
        <v>6</v>
      </c>
      <c r="I23" s="4" t="str">
        <f>IFERROR(VLOOKUP($H23,Times!$E$4:$Q$103,7,FALSE),"")</f>
        <v>Rosie Warnett</v>
      </c>
      <c r="J23" s="4" t="str">
        <f>IFERROR(VLOOKUP(I23,Entries!$D$4:$G$103,3,FALSE),"")</f>
        <v>Sedgefield Harriers</v>
      </c>
      <c r="K23" s="5">
        <f>IFERROR(VLOOKUP($H23,Times!$E$4:$Q$103,4,FALSE),"")</f>
        <v>4.4653935185185178E-2</v>
      </c>
      <c r="L23" s="10"/>
    </row>
    <row r="24" spans="2:12" x14ac:dyDescent="0.35">
      <c r="B24" s="8">
        <v>7</v>
      </c>
      <c r="C24" s="4" t="str">
        <f>IFERROR(VLOOKUP($H24,Times!$D$4:$Q$103,8,FALSE),"")</f>
        <v>Chris Lines</v>
      </c>
      <c r="D24" s="4" t="str">
        <f>IFERROR(VLOOKUP(C24,Entries!$D$4:$G$103,3,FALSE),"")</f>
        <v>Sedgefield Harriers</v>
      </c>
      <c r="E24" s="5">
        <f>IFERROR(VLOOKUP($H24,Times!$D$4:$Q$103,5,FALSE),"")</f>
        <v>4.2175925925925922E-2</v>
      </c>
      <c r="H24" s="8">
        <v>7</v>
      </c>
      <c r="I24" s="4" t="str">
        <f>IFERROR(VLOOKUP($H24,Times!$E$4:$Q$103,7,FALSE),"")</f>
        <v>Elaine Noakes</v>
      </c>
      <c r="J24" s="4" t="str">
        <f>IFERROR(VLOOKUP(I24,Entries!$D$4:$G$103,3,FALSE),"")</f>
        <v>Sedgefield Harriers</v>
      </c>
      <c r="K24" s="5">
        <f>IFERROR(VLOOKUP($H24,Times!$E$4:$Q$103,4,FALSE),"")</f>
        <v>4.6748842592592592E-2</v>
      </c>
      <c r="L24" s="10"/>
    </row>
    <row r="25" spans="2:12" x14ac:dyDescent="0.35">
      <c r="B25" s="8">
        <v>8</v>
      </c>
      <c r="C25" s="4" t="str">
        <f>IFERROR(VLOOKUP($H25,Times!$D$4:$Q$103,8,FALSE),"")</f>
        <v>Roger Whitehill</v>
      </c>
      <c r="D25" s="4" t="str">
        <f>IFERROR(VLOOKUP(C25,Entries!$D$4:$G$103,3,FALSE),"")</f>
        <v>Sedgefield Harriers</v>
      </c>
      <c r="E25" s="5">
        <f>IFERROR(VLOOKUP($H25,Times!$D$4:$Q$103,5,FALSE),"")</f>
        <v>4.2812500000000003E-2</v>
      </c>
      <c r="H25" s="8">
        <v>8</v>
      </c>
      <c r="I25" s="4" t="str">
        <f>IFERROR(VLOOKUP($H25,Times!$E$4:$Q$103,7,FALSE),"")</f>
        <v/>
      </c>
      <c r="J25" s="4" t="str">
        <f>IFERROR(VLOOKUP(I25,Entries!$D$4:$G$103,3,FALSE),"")</f>
        <v/>
      </c>
      <c r="K25" s="5" t="str">
        <f>IFERROR(VLOOKUP($H25,Times!$E$4:$Q$103,4,FALSE),"")</f>
        <v/>
      </c>
      <c r="L25" s="10"/>
    </row>
    <row r="26" spans="2:12" x14ac:dyDescent="0.35">
      <c r="B26" s="8">
        <v>9</v>
      </c>
      <c r="C26" s="4" t="str">
        <f>IFERROR(VLOOKUP($H26,Times!$D$4:$Q$103,8,FALSE),"")</f>
        <v>Jonathan Wallace</v>
      </c>
      <c r="D26" s="4" t="str">
        <f>IFERROR(VLOOKUP(C26,Entries!$D$4:$G$103,3,FALSE),"")</f>
        <v>Sedgefield Harriers</v>
      </c>
      <c r="E26" s="5">
        <f>IFERROR(VLOOKUP($H26,Times!$D$4:$Q$103,5,FALSE),"")</f>
        <v>4.3263888888888886E-2</v>
      </c>
      <c r="H26" s="8">
        <v>9</v>
      </c>
      <c r="I26" s="4" t="str">
        <f>IFERROR(VLOOKUP($H26,Times!$E$4:$Q$103,7,FALSE),"")</f>
        <v/>
      </c>
      <c r="J26" s="4" t="str">
        <f>IFERROR(VLOOKUP(I26,Entries!$D$4:$G$103,3,FALSE),"")</f>
        <v/>
      </c>
      <c r="K26" s="5" t="str">
        <f>IFERROR(VLOOKUP($H26,Times!$E$4:$Q$103,4,FALSE),"")</f>
        <v/>
      </c>
      <c r="L26" s="10"/>
    </row>
    <row r="27" spans="2:12" x14ac:dyDescent="0.35">
      <c r="B27" s="8">
        <v>10</v>
      </c>
      <c r="C27" s="4" t="str">
        <f>IFERROR(VLOOKUP($H27,Times!$D$4:$Q$103,8,FALSE),"")</f>
        <v>Mil Walton</v>
      </c>
      <c r="D27" s="4" t="str">
        <f>IFERROR(VLOOKUP(C27,Entries!$D$4:$G$103,3,FALSE),"")</f>
        <v>Sedgefield Harriers</v>
      </c>
      <c r="E27" s="5">
        <f>IFERROR(VLOOKUP($H27,Times!$D$4:$Q$103,5,FALSE),"")</f>
        <v>4.3298611111111114E-2</v>
      </c>
      <c r="H27" s="8">
        <v>10</v>
      </c>
      <c r="I27" s="4" t="str">
        <f>IFERROR(VLOOKUP($H27,Times!$E$4:$Q$103,7,FALSE),"")</f>
        <v/>
      </c>
      <c r="J27" s="4" t="str">
        <f>IFERROR(VLOOKUP(I27,Entries!$D$4:$G$103,3,FALSE),"")</f>
        <v/>
      </c>
      <c r="K27" s="5" t="str">
        <f>IFERROR(VLOOKUP($H27,Times!$E$4:$Q$103,4,FALSE),"")</f>
        <v/>
      </c>
      <c r="L2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Entries</vt:lpstr>
      <vt:lpstr>Times</vt:lpstr>
      <vt:lpstr>Results</vt:lpstr>
      <vt:lpstr>Entries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Park</dc:creator>
  <cp:lastModifiedBy>Stuart Park</cp:lastModifiedBy>
  <dcterms:created xsi:type="dcterms:W3CDTF">2022-07-10T19:43:47Z</dcterms:created>
  <dcterms:modified xsi:type="dcterms:W3CDTF">2022-07-20T20:06:15Z</dcterms:modified>
</cp:coreProperties>
</file>